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85" yWindow="645" windowWidth="11295" windowHeight="7275" activeTab="3"/>
  </bookViews>
  <sheets>
    <sheet name="Lugai Final" sheetId="1" r:id="rId1"/>
    <sheet name="Huramzai Final" sheetId="2" r:id="rId2"/>
    <sheet name="Ladgasht Final" sheetId="3" r:id="rId3"/>
    <sheet name="Distt.Wise" sheetId="4" r:id="rId4"/>
  </sheets>
  <definedNames/>
  <calcPr fullCalcOnLoad="1"/>
</workbook>
</file>

<file path=xl/sharedStrings.xml><?xml version="1.0" encoding="utf-8"?>
<sst xmlns="http://schemas.openxmlformats.org/spreadsheetml/2006/main" count="214" uniqueCount="85">
  <si>
    <t>SOCIAL WELFARE OBLIGATIONS</t>
  </si>
  <si>
    <t>Date of grant/ Expiry or continue</t>
  </si>
  <si>
    <t xml:space="preserve">Annual obligation on per PCA
US$
</t>
  </si>
  <si>
    <t>Obligation</t>
  </si>
  <si>
    <t>Year</t>
  </si>
  <si>
    <t>US$</t>
  </si>
  <si>
    <t>Name of scheme with description</t>
  </si>
  <si>
    <t>Name of Village/ Goth</t>
  </si>
  <si>
    <t>Name &amp; Designation who endorsed the scheme</t>
  </si>
  <si>
    <t>To whom scheme handed over after completion</t>
  </si>
  <si>
    <t xml:space="preserve">Amount
Over/ (Under)
</t>
  </si>
  <si>
    <t>Reason for Un-discharged Obligation</t>
  </si>
  <si>
    <t>Audit Certificates for Schemes Completed</t>
  </si>
  <si>
    <t>District falling in the Licences/ Lease Areas</t>
  </si>
  <si>
    <t>District wise area &amp; Percentage</t>
  </si>
  <si>
    <t>District wise share</t>
  </si>
  <si>
    <t>Amount Spent US$</t>
  </si>
  <si>
    <t>14 (7-9)</t>
  </si>
  <si>
    <t xml:space="preserve">Exploration Licence (EL)  (Name &amp; No.) &amp; Development Lease (DL) (Name &amp; No.) </t>
  </si>
  <si>
    <t>DCO Killa Saifullah</t>
  </si>
  <si>
    <t xml:space="preserve">Tor Tangi,
District Zhob and Qila Saifullah
</t>
  </si>
  <si>
    <t>DCO Zhob and Killa Saifullah</t>
  </si>
  <si>
    <t>Scheme not identified by DCO</t>
  </si>
  <si>
    <t>Local people</t>
  </si>
  <si>
    <t>Total</t>
  </si>
  <si>
    <t>Nil</t>
  </si>
  <si>
    <t>Nativus Resources Limited</t>
  </si>
  <si>
    <t>Block No. 3067-1 (Lugai)</t>
  </si>
  <si>
    <t xml:space="preserve">11th April
2002
</t>
  </si>
  <si>
    <t>Pishin and Qila Saifullah Districts, Baluchistan Province</t>
  </si>
  <si>
    <t>50% Pishin 50% Qila Saifullah</t>
  </si>
  <si>
    <t>Installation of Wind Mill for supply of drinking water</t>
  </si>
  <si>
    <t>Village Cheena, District Qila Saifullah</t>
  </si>
  <si>
    <t>Nazim/DCO Kila Saifullah</t>
  </si>
  <si>
    <t>100% Qila Saifullah 2,114</t>
  </si>
  <si>
    <t>100 Sewing Machines distributed to needy women Administration</t>
  </si>
  <si>
    <t>Qila Saifullah and Pishin Districts</t>
  </si>
  <si>
    <t>60% Pishin 1,839 and 40% Qila Saifullah 1,226</t>
  </si>
  <si>
    <t>Nazim/DCO Kila Saifullah and Pishin</t>
  </si>
  <si>
    <t>439 Juet Mats donated to Discrict Administration</t>
  </si>
  <si>
    <t>Govt Girls Primary Schools at Qila Saifullah and Pishin Dtstricts</t>
  </si>
  <si>
    <t>60% Pishin 518 and 40% Qila Saifullah 345</t>
  </si>
  <si>
    <t>Installed hand pumps at different locations in Qila Saifullah District.</t>
  </si>
  <si>
    <t>25 Hand Pumps handed over to DCO Kila Saifullah and Pishin  District</t>
  </si>
  <si>
    <t>100% Qila Saifullah 4,079</t>
  </si>
  <si>
    <t>60% Pishin 2,017 and 40% Qila Saifullah 1,345</t>
  </si>
  <si>
    <t>27, April 2005</t>
  </si>
  <si>
    <t>Block No. 3066-1 (Huramzai)</t>
  </si>
  <si>
    <t>Pishin and Qila Abdullah Districts, Balochistan Province</t>
  </si>
  <si>
    <t>50%% Pishin 50% Qila Abdullah</t>
  </si>
  <si>
    <t>Exploration activities held up in the field due to security reasons in and around the Block area.  Moreover no scheme was finalized with District Administration because of their unrealistic demands.
Following Schemes have been Proposed by the Company:
1 Installation of Hand Pumps for drinking water, 2 Supply of safe drinking water for schools, 3 Installation of Wind Mill for drinking water, 4 Installation of solar lights in schools</t>
  </si>
  <si>
    <t>Block No. 2763-1 (Ladgasht)</t>
  </si>
  <si>
    <t>Washuk District, Balochistan Province</t>
  </si>
  <si>
    <t>100%% Washuk</t>
  </si>
  <si>
    <t>Exploration activities held up in the field due to security reasons in and around the Block area neas Iran border.  Moreover no scheme was finalized with District Administration because of their unrealistic demands.
Following Schemes have been Proposed to District Administration:
1 Installation of Hand Pumps for drinking water
2 Supply of safe water for schools
3 Installation of Wind Mills for drinking water
4 Installation of solar lights in schools</t>
  </si>
  <si>
    <t>11th April
2002</t>
  </si>
  <si>
    <t>Company Name</t>
  </si>
  <si>
    <t>Lugai</t>
  </si>
  <si>
    <t>Ladgasht</t>
  </si>
  <si>
    <t>S.No.</t>
  </si>
  <si>
    <t>Social Welfare Obligations of Nativus</t>
  </si>
  <si>
    <t>Block</t>
  </si>
  <si>
    <t>Districts</t>
  </si>
  <si>
    <t>District wise area &amp; percentage</t>
  </si>
  <si>
    <t>Amount spent US$</t>
  </si>
  <si>
    <t>Amount Deposited US$</t>
  </si>
  <si>
    <t>Balance</t>
  </si>
  <si>
    <t xml:space="preserve">Area </t>
  </si>
  <si>
    <t>%</t>
  </si>
  <si>
    <t>Pishin</t>
  </si>
  <si>
    <t>Qilla Saifullah</t>
  </si>
  <si>
    <t>Killa Abdullah</t>
  </si>
  <si>
    <t>Huramzai</t>
  </si>
  <si>
    <t>Kharan</t>
  </si>
  <si>
    <t>Sub Total</t>
  </si>
  <si>
    <t>District wise share US$</t>
  </si>
  <si>
    <t>Annex-I (j)</t>
  </si>
  <si>
    <t>Field activities were suspended due to security reasons in and around the Paige's Blocks due to war in Waziristan &amp; Afghanistan. As security situation improves we will strat the social welfare programmes</t>
  </si>
  <si>
    <t>Year wise obligation on Social Welfare/Marine Research Fee Schemes since inception to December 31,2014</t>
  </si>
  <si>
    <t>Grant Date</t>
  </si>
  <si>
    <t>Rlq.Date</t>
  </si>
  <si>
    <t>27-04-2005</t>
  </si>
  <si>
    <t>26-04-2008</t>
  </si>
  <si>
    <t>upto 26-4-2008</t>
  </si>
  <si>
    <t>upto 31st December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</si>
</sst>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409]dddd\,\ mmmm\ dd\,\ yyyy"/>
    <numFmt numFmtId="170" formatCode="0.00_);\(0.00\)"/>
    <numFmt numFmtId="171" formatCode="_(* #,##0_);_(* \(#,##0\);_(* &quot;-&quot;??_);_(@_)"/>
    <numFmt numFmtId="172" formatCode="_(* #,##0.0_);_(* \(#,##0.0\);_(* &quot;-&quot;??_);_(@_)"/>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dd\-mmmm\-yyyy"/>
    <numFmt numFmtId="178" formatCode="_(* #,##0.00_);_(* \(#,##0.00\);_(* &quot;-&quot;_);_(@_)"/>
    <numFmt numFmtId="179" formatCode="_-* #,##0_-;\-* #,##0_-;_-* &quot;-&quot;??_-;_-@_-"/>
    <numFmt numFmtId="180" formatCode="dd\-mm\-yy"/>
    <numFmt numFmtId="181" formatCode="[$-409]mmmm\ d\,\ yyyy;@"/>
    <numFmt numFmtId="182" formatCode="dd/mm/yyyy"/>
    <numFmt numFmtId="183" formatCode="mm\-dd\-yyyy"/>
  </numFmts>
  <fonts count="55">
    <font>
      <sz val="11"/>
      <color theme="1"/>
      <name val="Calibri"/>
      <family val="2"/>
    </font>
    <font>
      <sz val="11"/>
      <color indexed="8"/>
      <name val="Calibri"/>
      <family val="2"/>
    </font>
    <font>
      <b/>
      <sz val="12"/>
      <name val="Arial"/>
      <family val="2"/>
    </font>
    <font>
      <b/>
      <sz val="11"/>
      <name val="Arial"/>
      <family val="2"/>
    </font>
    <font>
      <sz val="11"/>
      <name val="Arial"/>
      <family val="2"/>
    </font>
    <font>
      <sz val="10"/>
      <name val="Arial"/>
      <family val="2"/>
    </font>
    <font>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Book Antiqua"/>
      <family val="1"/>
    </font>
    <font>
      <b/>
      <sz val="8"/>
      <color indexed="8"/>
      <name val="Book Antiqua"/>
      <family val="1"/>
    </font>
    <font>
      <b/>
      <sz val="9"/>
      <color indexed="8"/>
      <name val="Arial"/>
      <family val="2"/>
    </font>
    <font>
      <b/>
      <sz val="10"/>
      <color indexed="8"/>
      <name val="Arial"/>
      <family val="2"/>
    </font>
    <font>
      <b/>
      <sz val="12"/>
      <color indexed="8"/>
      <name val="Arial"/>
      <family val="2"/>
    </font>
    <font>
      <sz val="11"/>
      <color indexed="8"/>
      <name val="Arial"/>
      <family val="2"/>
    </font>
    <font>
      <b/>
      <sz val="11"/>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Book Antiqua"/>
      <family val="1"/>
    </font>
    <font>
      <b/>
      <sz val="8"/>
      <color theme="1"/>
      <name val="Book Antiqua"/>
      <family val="1"/>
    </font>
    <font>
      <b/>
      <sz val="9"/>
      <color theme="1"/>
      <name val="Arial"/>
      <family val="2"/>
    </font>
    <font>
      <b/>
      <sz val="10"/>
      <color theme="1"/>
      <name val="Arial"/>
      <family val="2"/>
    </font>
    <font>
      <b/>
      <sz val="12"/>
      <color theme="1"/>
      <name val="Arial"/>
      <family val="2"/>
    </font>
    <font>
      <sz val="11"/>
      <color theme="1"/>
      <name val="Arial"/>
      <family val="2"/>
    </font>
    <font>
      <b/>
      <sz val="11"/>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6" fillId="0" borderId="3" applyBorder="0">
      <alignment horizontal="centerContinuous"/>
      <protection/>
    </xf>
    <xf numFmtId="0" fontId="35" fillId="0" borderId="0"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102">
    <xf numFmtId="0" fontId="0" fillId="0" borderId="0" xfId="0" applyFont="1" applyAlignment="1">
      <alignment/>
    </xf>
    <xf numFmtId="0" fontId="47" fillId="0" borderId="0" xfId="0" applyFont="1" applyAlignment="1">
      <alignment/>
    </xf>
    <xf numFmtId="0" fontId="47" fillId="0" borderId="11" xfId="0" applyFont="1" applyBorder="1" applyAlignment="1">
      <alignment horizontal="center"/>
    </xf>
    <xf numFmtId="0" fontId="47" fillId="0" borderId="11" xfId="0" applyFont="1" applyBorder="1" applyAlignment="1">
      <alignment horizontal="left" vertical="top" wrapText="1"/>
    </xf>
    <xf numFmtId="0" fontId="47" fillId="0" borderId="11" xfId="0" applyFont="1" applyBorder="1" applyAlignment="1">
      <alignment/>
    </xf>
    <xf numFmtId="41" fontId="47" fillId="0" borderId="11" xfId="0" applyNumberFormat="1" applyFont="1" applyBorder="1" applyAlignment="1">
      <alignment/>
    </xf>
    <xf numFmtId="0" fontId="47" fillId="0" borderId="11" xfId="0" applyFont="1" applyBorder="1" applyAlignment="1">
      <alignment wrapText="1"/>
    </xf>
    <xf numFmtId="41" fontId="47" fillId="0" borderId="11" xfId="0" applyNumberFormat="1" applyFont="1" applyBorder="1" applyAlignment="1">
      <alignment horizontal="center"/>
    </xf>
    <xf numFmtId="0" fontId="47" fillId="0" borderId="12" xfId="0" applyFont="1" applyBorder="1" applyAlignment="1">
      <alignment horizontal="left" vertical="top"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8" fillId="0" borderId="0" xfId="0" applyFont="1" applyAlignment="1">
      <alignment/>
    </xf>
    <xf numFmtId="41" fontId="47" fillId="0" borderId="12" xfId="0" applyNumberFormat="1" applyFont="1" applyBorder="1" applyAlignment="1">
      <alignment/>
    </xf>
    <xf numFmtId="0" fontId="47" fillId="0" borderId="15" xfId="0" applyFont="1" applyBorder="1" applyAlignment="1">
      <alignment horizontal="left" vertical="top" wrapText="1"/>
    </xf>
    <xf numFmtId="41" fontId="47" fillId="0" borderId="11" xfId="0" applyNumberFormat="1" applyFont="1" applyBorder="1" applyAlignment="1">
      <alignment horizontal="center" vertical="top"/>
    </xf>
    <xf numFmtId="0" fontId="47" fillId="0" borderId="11" xfId="0" applyFont="1" applyBorder="1" applyAlignment="1">
      <alignment horizontal="center" vertical="top"/>
    </xf>
    <xf numFmtId="0" fontId="47" fillId="0" borderId="11" xfId="0" applyFont="1" applyBorder="1" applyAlignment="1">
      <alignment vertical="top"/>
    </xf>
    <xf numFmtId="41" fontId="47" fillId="0" borderId="16" xfId="0" applyNumberFormat="1" applyFont="1" applyBorder="1" applyAlignment="1">
      <alignment horizontal="center" vertical="top"/>
    </xf>
    <xf numFmtId="0" fontId="47" fillId="0" borderId="16" xfId="0" applyFont="1" applyBorder="1" applyAlignment="1">
      <alignment horizontal="center" vertical="top"/>
    </xf>
    <xf numFmtId="0" fontId="47" fillId="0" borderId="16" xfId="0" applyFont="1" applyBorder="1" applyAlignment="1">
      <alignment vertical="top"/>
    </xf>
    <xf numFmtId="41" fontId="47" fillId="0" borderId="12" xfId="0" applyNumberFormat="1" applyFont="1" applyBorder="1" applyAlignment="1">
      <alignment horizontal="center" vertical="top"/>
    </xf>
    <xf numFmtId="41" fontId="47" fillId="0" borderId="17" xfId="0" applyNumberFormat="1" applyFont="1" applyBorder="1" applyAlignment="1">
      <alignment horizontal="center" vertical="top"/>
    </xf>
    <xf numFmtId="41" fontId="47" fillId="0" borderId="13" xfId="0" applyNumberFormat="1" applyFont="1" applyBorder="1" applyAlignment="1">
      <alignment horizontal="center" vertical="top"/>
    </xf>
    <xf numFmtId="0" fontId="47" fillId="0" borderId="18" xfId="0" applyFont="1" applyBorder="1" applyAlignment="1">
      <alignment horizontal="center" vertical="top"/>
    </xf>
    <xf numFmtId="41" fontId="47" fillId="0" borderId="19" xfId="0" applyNumberFormat="1" applyFont="1" applyBorder="1" applyAlignment="1">
      <alignment horizontal="center" vertical="top"/>
    </xf>
    <xf numFmtId="41" fontId="47" fillId="0" borderId="13" xfId="0" applyNumberFormat="1" applyFont="1" applyBorder="1" applyAlignment="1">
      <alignment vertical="top"/>
    </xf>
    <xf numFmtId="0" fontId="47" fillId="0" borderId="18" xfId="0" applyFont="1" applyBorder="1" applyAlignment="1">
      <alignment vertical="top"/>
    </xf>
    <xf numFmtId="0" fontId="49" fillId="0" borderId="0" xfId="0" applyFont="1" applyAlignment="1">
      <alignment/>
    </xf>
    <xf numFmtId="0" fontId="50" fillId="0" borderId="0" xfId="0" applyFont="1" applyAlignment="1">
      <alignment/>
    </xf>
    <xf numFmtId="41" fontId="47" fillId="0" borderId="0" xfId="0" applyNumberFormat="1" applyFont="1" applyBorder="1" applyAlignment="1">
      <alignment/>
    </xf>
    <xf numFmtId="41" fontId="47" fillId="0" borderId="0" xfId="0" applyNumberFormat="1" applyFont="1" applyAlignment="1">
      <alignment/>
    </xf>
    <xf numFmtId="0" fontId="51" fillId="0" borderId="0" xfId="0" applyFont="1" applyAlignment="1">
      <alignment/>
    </xf>
    <xf numFmtId="0" fontId="2" fillId="0" borderId="0" xfId="0" applyFont="1" applyAlignment="1">
      <alignment/>
    </xf>
    <xf numFmtId="41" fontId="47" fillId="0" borderId="20" xfId="0" applyNumberFormat="1" applyFont="1" applyBorder="1" applyAlignment="1">
      <alignment/>
    </xf>
    <xf numFmtId="43" fontId="0" fillId="0" borderId="0" xfId="42" applyFont="1" applyAlignment="1">
      <alignment/>
    </xf>
    <xf numFmtId="0" fontId="3" fillId="0" borderId="16" xfId="0" applyFont="1" applyBorder="1" applyAlignment="1">
      <alignment horizontal="center"/>
    </xf>
    <xf numFmtId="43" fontId="52" fillId="0" borderId="11" xfId="42" applyFont="1" applyBorder="1" applyAlignment="1">
      <alignment/>
    </xf>
    <xf numFmtId="171" fontId="52" fillId="0" borderId="11" xfId="42" applyNumberFormat="1" applyFont="1" applyBorder="1" applyAlignment="1">
      <alignment/>
    </xf>
    <xf numFmtId="43" fontId="53" fillId="0" borderId="11" xfId="42" applyFont="1" applyBorder="1" applyAlignment="1">
      <alignment/>
    </xf>
    <xf numFmtId="171" fontId="53" fillId="0" borderId="11" xfId="42" applyNumberFormat="1" applyFont="1" applyBorder="1" applyAlignment="1">
      <alignment/>
    </xf>
    <xf numFmtId="41" fontId="47" fillId="0" borderId="0" xfId="0" applyNumberFormat="1" applyFont="1" applyBorder="1" applyAlignment="1">
      <alignment horizontal="center"/>
    </xf>
    <xf numFmtId="0" fontId="47" fillId="0" borderId="0" xfId="0" applyFont="1" applyBorder="1" applyAlignment="1">
      <alignment horizontal="center"/>
    </xf>
    <xf numFmtId="0" fontId="47" fillId="0" borderId="0" xfId="0" applyFont="1" applyBorder="1" applyAlignment="1">
      <alignment/>
    </xf>
    <xf numFmtId="0" fontId="54" fillId="0" borderId="11" xfId="0" applyFont="1" applyBorder="1" applyAlignment="1">
      <alignment/>
    </xf>
    <xf numFmtId="41" fontId="54" fillId="0" borderId="11" xfId="0" applyNumberFormat="1" applyFont="1" applyBorder="1" applyAlignment="1">
      <alignment/>
    </xf>
    <xf numFmtId="171" fontId="52" fillId="0" borderId="21" xfId="42" applyNumberFormat="1" applyFont="1" applyBorder="1" applyAlignment="1">
      <alignment/>
    </xf>
    <xf numFmtId="171" fontId="53" fillId="0" borderId="21" xfId="42" applyNumberFormat="1" applyFont="1" applyBorder="1" applyAlignment="1">
      <alignment/>
    </xf>
    <xf numFmtId="43" fontId="0" fillId="0" borderId="22" xfId="42" applyFont="1" applyBorder="1" applyAlignment="1">
      <alignment/>
    </xf>
    <xf numFmtId="43" fontId="52" fillId="0" borderId="23" xfId="42" applyFont="1" applyBorder="1" applyAlignment="1">
      <alignment/>
    </xf>
    <xf numFmtId="43" fontId="53" fillId="0" borderId="24" xfId="42" applyFont="1" applyBorder="1" applyAlignment="1">
      <alignment/>
    </xf>
    <xf numFmtId="43" fontId="52" fillId="0" borderId="25" xfId="42" applyFont="1" applyBorder="1" applyAlignment="1">
      <alignment/>
    </xf>
    <xf numFmtId="0" fontId="45" fillId="0" borderId="0" xfId="0" applyFont="1" applyAlignment="1">
      <alignment/>
    </xf>
    <xf numFmtId="171" fontId="53" fillId="0" borderId="26" xfId="42" applyNumberFormat="1" applyFont="1" applyBorder="1" applyAlignment="1">
      <alignment/>
    </xf>
    <xf numFmtId="171" fontId="53" fillId="0" borderId="27" xfId="42" applyNumberFormat="1" applyFont="1" applyBorder="1" applyAlignment="1">
      <alignment/>
    </xf>
    <xf numFmtId="43" fontId="53" fillId="0" borderId="25" xfId="42" applyFont="1" applyBorder="1" applyAlignment="1">
      <alignment/>
    </xf>
    <xf numFmtId="0" fontId="47" fillId="0" borderId="16" xfId="0" applyFont="1" applyBorder="1" applyAlignment="1">
      <alignment vertical="top" wrapText="1"/>
    </xf>
    <xf numFmtId="0" fontId="47" fillId="0" borderId="18" xfId="0" applyFont="1" applyBorder="1" applyAlignment="1">
      <alignment vertical="top" wrapText="1"/>
    </xf>
    <xf numFmtId="0" fontId="47" fillId="0" borderId="16" xfId="0" applyFont="1" applyBorder="1" applyAlignment="1">
      <alignment horizontal="left" vertical="top" wrapText="1"/>
    </xf>
    <xf numFmtId="0" fontId="47" fillId="0" borderId="18" xfId="0" applyFont="1" applyBorder="1" applyAlignment="1">
      <alignment horizontal="left" vertical="top" wrapText="1"/>
    </xf>
    <xf numFmtId="0" fontId="47" fillId="0" borderId="11" xfId="0" applyFont="1" applyBorder="1" applyAlignment="1">
      <alignment horizontal="center" vertical="top" wrapText="1"/>
    </xf>
    <xf numFmtId="0" fontId="47" fillId="0" borderId="11" xfId="0" applyFont="1" applyBorder="1" applyAlignment="1">
      <alignment vertical="top" wrapText="1"/>
    </xf>
    <xf numFmtId="0" fontId="54" fillId="0" borderId="11" xfId="0" applyFont="1" applyBorder="1" applyAlignment="1">
      <alignment horizontal="center"/>
    </xf>
    <xf numFmtId="171" fontId="47" fillId="0" borderId="0" xfId="0" applyNumberFormat="1" applyFont="1" applyAlignment="1">
      <alignment/>
    </xf>
    <xf numFmtId="43" fontId="54" fillId="0" borderId="11" xfId="42" applyFont="1" applyBorder="1" applyAlignment="1">
      <alignment/>
    </xf>
    <xf numFmtId="0" fontId="47" fillId="0" borderId="16" xfId="0" applyFont="1" applyBorder="1" applyAlignment="1">
      <alignment horizontal="left" vertical="top" wrapText="1"/>
    </xf>
    <xf numFmtId="0" fontId="47" fillId="0" borderId="28" xfId="0" applyFont="1" applyBorder="1" applyAlignment="1">
      <alignment horizontal="left" vertical="top" wrapText="1"/>
    </xf>
    <xf numFmtId="0" fontId="47" fillId="0" borderId="18" xfId="0" applyFont="1" applyBorder="1" applyAlignment="1">
      <alignment horizontal="left" vertical="top" wrapText="1"/>
    </xf>
    <xf numFmtId="0" fontId="47" fillId="0" borderId="16" xfId="0" applyFont="1" applyBorder="1" applyAlignment="1">
      <alignment vertical="top" wrapText="1"/>
    </xf>
    <xf numFmtId="0" fontId="47" fillId="0" borderId="28" xfId="0" applyFont="1" applyBorder="1" applyAlignment="1">
      <alignment vertical="top" wrapText="1"/>
    </xf>
    <xf numFmtId="0" fontId="47" fillId="0" borderId="18" xfId="0" applyFont="1" applyBorder="1" applyAlignment="1">
      <alignment vertical="top" wrapText="1"/>
    </xf>
    <xf numFmtId="0" fontId="47" fillId="0" borderId="29" xfId="0" applyFont="1" applyBorder="1" applyAlignment="1">
      <alignment horizontal="center" vertical="top" wrapText="1"/>
    </xf>
    <xf numFmtId="0" fontId="47" fillId="0" borderId="30" xfId="0" applyFont="1" applyBorder="1" applyAlignment="1">
      <alignment horizontal="center" vertical="top" wrapText="1"/>
    </xf>
    <xf numFmtId="0" fontId="47" fillId="0" borderId="31" xfId="0" applyFont="1" applyBorder="1" applyAlignment="1">
      <alignment horizontal="center" vertical="top" wrapText="1"/>
    </xf>
    <xf numFmtId="0" fontId="47" fillId="0" borderId="30" xfId="0" applyFont="1" applyBorder="1" applyAlignment="1">
      <alignment horizontal="left" vertical="center" wrapText="1"/>
    </xf>
    <xf numFmtId="0" fontId="47" fillId="0" borderId="31" xfId="0" applyFont="1" applyBorder="1" applyAlignment="1">
      <alignment horizontal="left" vertical="center" wrapText="1"/>
    </xf>
    <xf numFmtId="0" fontId="0" fillId="0" borderId="28" xfId="0" applyBorder="1" applyAlignment="1">
      <alignment vertical="top" wrapText="1"/>
    </xf>
    <xf numFmtId="0" fontId="0" fillId="0" borderId="18" xfId="0" applyBorder="1" applyAlignment="1">
      <alignment vertical="top" wrapText="1"/>
    </xf>
    <xf numFmtId="0" fontId="47" fillId="0" borderId="11" xfId="0" applyFont="1" applyBorder="1" applyAlignment="1">
      <alignment vertical="top" wrapText="1"/>
    </xf>
    <xf numFmtId="0" fontId="0" fillId="0" borderId="11" xfId="0" applyBorder="1" applyAlignment="1">
      <alignment vertical="top" wrapText="1"/>
    </xf>
    <xf numFmtId="0" fontId="47" fillId="0" borderId="0" xfId="0" applyFont="1" applyAlignment="1">
      <alignment vertical="top" wrapText="1"/>
    </xf>
    <xf numFmtId="0" fontId="0" fillId="0" borderId="0" xfId="0" applyAlignment="1">
      <alignment vertical="top" wrapText="1"/>
    </xf>
    <xf numFmtId="44" fontId="47" fillId="0" borderId="11" xfId="0" applyNumberFormat="1" applyFont="1" applyBorder="1" applyAlignment="1">
      <alignment horizontal="center" vertical="top" wrapText="1"/>
    </xf>
    <xf numFmtId="182" fontId="5" fillId="0" borderId="11" xfId="0" applyNumberFormat="1" applyFont="1" applyBorder="1" applyAlignment="1" applyProtection="1">
      <alignment horizontal="center" vertical="center"/>
      <protection locked="0"/>
    </xf>
    <xf numFmtId="183" fontId="5" fillId="0" borderId="11" xfId="0" applyNumberFormat="1" applyFont="1" applyBorder="1" applyAlignment="1" applyProtection="1">
      <alignment horizontal="center" vertical="center"/>
      <protection locked="0"/>
    </xf>
    <xf numFmtId="43" fontId="52" fillId="0" borderId="16" xfId="42" applyFont="1" applyBorder="1" applyAlignment="1">
      <alignment horizontal="left" vertical="center"/>
    </xf>
    <xf numFmtId="43" fontId="52" fillId="0" borderId="18" xfId="42" applyFont="1" applyBorder="1" applyAlignment="1">
      <alignment horizontal="left" vertical="center"/>
    </xf>
    <xf numFmtId="0" fontId="4" fillId="0" borderId="1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32" xfId="42" applyNumberFormat="1" applyFont="1" applyBorder="1" applyAlignment="1">
      <alignment horizontal="center" vertical="center"/>
    </xf>
    <xf numFmtId="43" fontId="3" fillId="0" borderId="3" xfId="42" applyFont="1" applyBorder="1" applyAlignment="1">
      <alignment horizontal="center" vertical="center" wrapText="1"/>
    </xf>
    <xf numFmtId="43" fontId="3" fillId="0" borderId="16" xfId="42" applyFont="1" applyBorder="1" applyAlignment="1">
      <alignment horizontal="center" vertical="center" wrapText="1"/>
    </xf>
    <xf numFmtId="171" fontId="3" fillId="0" borderId="3" xfId="42" applyNumberFormat="1" applyFont="1" applyBorder="1" applyAlignment="1">
      <alignment horizontal="center" vertical="center" wrapText="1"/>
    </xf>
    <xf numFmtId="171" fontId="3" fillId="0" borderId="16" xfId="42"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Date"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 2 2" xfId="63"/>
    <cellStyle name="Normal 3" xfId="64"/>
    <cellStyle name="Normal 4" xfId="65"/>
    <cellStyle name="Normal 5"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K10" sqref="K10"/>
    </sheetView>
  </sheetViews>
  <sheetFormatPr defaultColWidth="9.140625" defaultRowHeight="15"/>
  <cols>
    <col min="1" max="1" width="13.00390625" style="1" customWidth="1"/>
    <col min="2" max="2" width="7.00390625" style="1" customWidth="1"/>
    <col min="3" max="3" width="8.140625" style="1" customWidth="1"/>
    <col min="4" max="4" width="12.7109375" style="1" customWidth="1"/>
    <col min="5" max="5" width="11.421875" style="1" customWidth="1"/>
    <col min="6" max="6" width="12.8515625" style="1" bestFit="1" customWidth="1"/>
    <col min="7" max="7" width="7.7109375" style="1" customWidth="1"/>
    <col min="8" max="8" width="15.140625" style="1" customWidth="1"/>
    <col min="9" max="9" width="6.8515625" style="1" customWidth="1"/>
    <col min="10" max="11" width="19.28125" style="1" customWidth="1"/>
    <col min="12" max="12" width="15.00390625" style="1" customWidth="1"/>
    <col min="13" max="13" width="18.421875" style="1" customWidth="1"/>
    <col min="14" max="14" width="7.7109375" style="1" bestFit="1" customWidth="1"/>
    <col min="15" max="15" width="11.57421875" style="1" customWidth="1"/>
    <col min="16" max="16" width="8.7109375" style="1" customWidth="1"/>
    <col min="17" max="16384" width="9.140625" style="1" customWidth="1"/>
  </cols>
  <sheetData>
    <row r="1" ht="15.75">
      <c r="H1" s="31" t="s">
        <v>26</v>
      </c>
    </row>
    <row r="2" ht="12.75">
      <c r="A2" s="27"/>
    </row>
    <row r="3" ht="13.5">
      <c r="H3" s="28" t="s">
        <v>0</v>
      </c>
    </row>
    <row r="4" spans="1:16" ht="34.5" customHeight="1">
      <c r="A4" s="64" t="s">
        <v>18</v>
      </c>
      <c r="B4" s="64" t="s">
        <v>1</v>
      </c>
      <c r="C4" s="64" t="s">
        <v>2</v>
      </c>
      <c r="D4" s="67" t="s">
        <v>13</v>
      </c>
      <c r="E4" s="64" t="s">
        <v>14</v>
      </c>
      <c r="F4" s="70" t="s">
        <v>78</v>
      </c>
      <c r="G4" s="70"/>
      <c r="H4" s="70"/>
      <c r="I4" s="70"/>
      <c r="J4" s="70"/>
      <c r="K4" s="70"/>
      <c r="L4" s="70"/>
      <c r="M4" s="70"/>
      <c r="N4" s="70"/>
      <c r="O4" s="64" t="s">
        <v>11</v>
      </c>
      <c r="P4" s="64" t="s">
        <v>12</v>
      </c>
    </row>
    <row r="5" spans="1:16" ht="34.5" customHeight="1">
      <c r="A5" s="65"/>
      <c r="B5" s="65"/>
      <c r="C5" s="65"/>
      <c r="D5" s="68"/>
      <c r="E5" s="65"/>
      <c r="F5" s="71" t="s">
        <v>3</v>
      </c>
      <c r="G5" s="72"/>
      <c r="H5" s="64" t="s">
        <v>15</v>
      </c>
      <c r="I5" s="64" t="s">
        <v>16</v>
      </c>
      <c r="J5" s="64" t="s">
        <v>6</v>
      </c>
      <c r="K5" s="64" t="s">
        <v>7</v>
      </c>
      <c r="L5" s="64" t="s">
        <v>8</v>
      </c>
      <c r="M5" s="64" t="s">
        <v>9</v>
      </c>
      <c r="N5" s="64" t="s">
        <v>10</v>
      </c>
      <c r="O5" s="65"/>
      <c r="P5" s="65"/>
    </row>
    <row r="6" spans="1:16" ht="34.5" customHeight="1">
      <c r="A6" s="66"/>
      <c r="B6" s="66"/>
      <c r="C6" s="66"/>
      <c r="D6" s="69"/>
      <c r="E6" s="66"/>
      <c r="F6" s="2" t="s">
        <v>4</v>
      </c>
      <c r="G6" s="2" t="s">
        <v>5</v>
      </c>
      <c r="H6" s="66"/>
      <c r="I6" s="66"/>
      <c r="J6" s="66"/>
      <c r="K6" s="66"/>
      <c r="L6" s="66"/>
      <c r="M6" s="66"/>
      <c r="N6" s="66"/>
      <c r="O6" s="66"/>
      <c r="P6" s="66"/>
    </row>
    <row r="7" spans="1:16" ht="12.75">
      <c r="A7" s="2">
        <v>1</v>
      </c>
      <c r="B7" s="2">
        <v>2</v>
      </c>
      <c r="C7" s="2">
        <v>3</v>
      </c>
      <c r="D7" s="2">
        <v>4</v>
      </c>
      <c r="E7" s="2">
        <v>5</v>
      </c>
      <c r="F7" s="2">
        <v>6</v>
      </c>
      <c r="G7" s="2">
        <v>7</v>
      </c>
      <c r="H7" s="2">
        <v>8</v>
      </c>
      <c r="I7" s="2">
        <v>9</v>
      </c>
      <c r="J7" s="2">
        <v>10</v>
      </c>
      <c r="K7" s="2">
        <v>11</v>
      </c>
      <c r="L7" s="2">
        <v>12</v>
      </c>
      <c r="M7" s="2">
        <v>13</v>
      </c>
      <c r="N7" s="2" t="s">
        <v>17</v>
      </c>
      <c r="O7" s="2">
        <v>15</v>
      </c>
      <c r="P7" s="2">
        <v>16</v>
      </c>
    </row>
    <row r="8" spans="1:16" ht="38.25" customHeight="1">
      <c r="A8" s="64" t="s">
        <v>27</v>
      </c>
      <c r="B8" s="64" t="s">
        <v>28</v>
      </c>
      <c r="C8" s="14">
        <v>10000</v>
      </c>
      <c r="D8" s="67" t="s">
        <v>29</v>
      </c>
      <c r="E8" s="67" t="s">
        <v>30</v>
      </c>
      <c r="F8" s="15">
        <v>2002</v>
      </c>
      <c r="G8" s="14">
        <v>7220</v>
      </c>
      <c r="H8" s="60" t="s">
        <v>34</v>
      </c>
      <c r="I8" s="14">
        <v>2114</v>
      </c>
      <c r="J8" s="60" t="s">
        <v>31</v>
      </c>
      <c r="K8" s="60" t="s">
        <v>32</v>
      </c>
      <c r="L8" s="60" t="s">
        <v>33</v>
      </c>
      <c r="M8" s="60" t="s">
        <v>23</v>
      </c>
      <c r="N8" s="14">
        <f>+G8-I8</f>
        <v>5106</v>
      </c>
      <c r="O8" s="16"/>
      <c r="P8" s="16"/>
    </row>
    <row r="9" spans="1:16" ht="38.25">
      <c r="A9" s="65"/>
      <c r="B9" s="65"/>
      <c r="C9" s="14">
        <v>10000</v>
      </c>
      <c r="D9" s="75"/>
      <c r="E9" s="75"/>
      <c r="F9" s="15">
        <v>2003</v>
      </c>
      <c r="G9" s="14">
        <v>10000</v>
      </c>
      <c r="H9" s="60" t="s">
        <v>37</v>
      </c>
      <c r="I9" s="14">
        <v>3065</v>
      </c>
      <c r="J9" s="3" t="s">
        <v>35</v>
      </c>
      <c r="K9" s="3" t="s">
        <v>36</v>
      </c>
      <c r="L9" s="60" t="s">
        <v>38</v>
      </c>
      <c r="M9" s="3" t="s">
        <v>23</v>
      </c>
      <c r="N9" s="14">
        <f>+G9-I9</f>
        <v>6935</v>
      </c>
      <c r="O9" s="16"/>
      <c r="P9" s="16"/>
    </row>
    <row r="10" spans="1:16" ht="45" customHeight="1">
      <c r="A10" s="65"/>
      <c r="B10" s="65"/>
      <c r="C10" s="17">
        <v>10000</v>
      </c>
      <c r="D10" s="75"/>
      <c r="E10" s="75"/>
      <c r="F10" s="18">
        <v>2004</v>
      </c>
      <c r="G10" s="17">
        <v>10000</v>
      </c>
      <c r="H10" s="55" t="s">
        <v>41</v>
      </c>
      <c r="I10" s="17">
        <v>863</v>
      </c>
      <c r="J10" s="57" t="s">
        <v>39</v>
      </c>
      <c r="K10" s="57" t="s">
        <v>40</v>
      </c>
      <c r="L10" s="57" t="s">
        <v>19</v>
      </c>
      <c r="M10" s="57" t="s">
        <v>40</v>
      </c>
      <c r="N10" s="17">
        <f>+G10-I10</f>
        <v>9137</v>
      </c>
      <c r="O10" s="55" t="s">
        <v>22</v>
      </c>
      <c r="P10" s="19"/>
    </row>
    <row r="11" spans="1:16" ht="45" customHeight="1">
      <c r="A11" s="65"/>
      <c r="B11" s="65"/>
      <c r="C11" s="20"/>
      <c r="D11" s="75"/>
      <c r="E11" s="75"/>
      <c r="F11" s="18"/>
      <c r="G11" s="20"/>
      <c r="H11" s="55" t="s">
        <v>44</v>
      </c>
      <c r="I11" s="20">
        <v>4079</v>
      </c>
      <c r="J11" s="57" t="s">
        <v>42</v>
      </c>
      <c r="K11" s="8" t="s">
        <v>20</v>
      </c>
      <c r="L11" s="10" t="s">
        <v>19</v>
      </c>
      <c r="M11" s="57" t="s">
        <v>23</v>
      </c>
      <c r="N11" s="21"/>
      <c r="O11" s="55" t="s">
        <v>22</v>
      </c>
      <c r="P11" s="19"/>
    </row>
    <row r="12" spans="1:16" ht="51">
      <c r="A12" s="65"/>
      <c r="B12" s="65"/>
      <c r="C12" s="22">
        <v>10000</v>
      </c>
      <c r="D12" s="76"/>
      <c r="E12" s="76"/>
      <c r="F12" s="23">
        <v>2005</v>
      </c>
      <c r="G12" s="22">
        <v>10000</v>
      </c>
      <c r="H12" s="56" t="s">
        <v>45</v>
      </c>
      <c r="I12" s="22">
        <v>3362</v>
      </c>
      <c r="J12" s="58" t="s">
        <v>43</v>
      </c>
      <c r="K12" s="9" t="s">
        <v>20</v>
      </c>
      <c r="L12" s="13" t="s">
        <v>21</v>
      </c>
      <c r="M12" s="58"/>
      <c r="N12" s="24">
        <f>+G12-I11-I12</f>
        <v>2559</v>
      </c>
      <c r="O12" s="25"/>
      <c r="P12" s="26"/>
    </row>
    <row r="13" spans="1:16" ht="38.25">
      <c r="A13" s="65"/>
      <c r="B13" s="65" t="s">
        <v>55</v>
      </c>
      <c r="C13" s="5">
        <v>10000</v>
      </c>
      <c r="D13" s="77" t="s">
        <v>29</v>
      </c>
      <c r="E13" s="77" t="s">
        <v>30</v>
      </c>
      <c r="F13" s="2">
        <v>2006</v>
      </c>
      <c r="G13" s="5">
        <v>10000</v>
      </c>
      <c r="H13" s="56" t="s">
        <v>45</v>
      </c>
      <c r="I13" s="5" t="s">
        <v>25</v>
      </c>
      <c r="J13" s="6" t="s">
        <v>25</v>
      </c>
      <c r="K13" s="60" t="s">
        <v>25</v>
      </c>
      <c r="L13" s="60" t="s">
        <v>25</v>
      </c>
      <c r="M13" s="60" t="s">
        <v>25</v>
      </c>
      <c r="N13" s="7">
        <f>++G13</f>
        <v>10000</v>
      </c>
      <c r="O13" s="4"/>
      <c r="P13" s="4"/>
    </row>
    <row r="14" spans="1:16" ht="38.25">
      <c r="A14" s="65"/>
      <c r="B14" s="65"/>
      <c r="C14" s="7">
        <v>10000</v>
      </c>
      <c r="D14" s="78"/>
      <c r="E14" s="78"/>
      <c r="F14" s="2">
        <v>2007</v>
      </c>
      <c r="G14" s="7">
        <v>10000</v>
      </c>
      <c r="H14" s="56" t="s">
        <v>45</v>
      </c>
      <c r="I14" s="5" t="s">
        <v>25</v>
      </c>
      <c r="J14" s="6" t="s">
        <v>25</v>
      </c>
      <c r="K14" s="60" t="s">
        <v>25</v>
      </c>
      <c r="L14" s="60" t="s">
        <v>25</v>
      </c>
      <c r="M14" s="60" t="s">
        <v>25</v>
      </c>
      <c r="N14" s="7">
        <f>+G14</f>
        <v>10000</v>
      </c>
      <c r="O14" s="4"/>
      <c r="P14" s="4"/>
    </row>
    <row r="15" spans="1:16" ht="38.25">
      <c r="A15" s="65"/>
      <c r="B15" s="65"/>
      <c r="C15" s="7">
        <v>10000</v>
      </c>
      <c r="D15" s="78"/>
      <c r="E15" s="78"/>
      <c r="F15" s="2">
        <v>2008</v>
      </c>
      <c r="G15" s="7">
        <v>10000</v>
      </c>
      <c r="H15" s="56" t="s">
        <v>45</v>
      </c>
      <c r="I15" s="7"/>
      <c r="J15" s="4"/>
      <c r="K15" s="4"/>
      <c r="L15" s="4"/>
      <c r="M15" s="4"/>
      <c r="N15" s="7">
        <f>+G15-I15</f>
        <v>10000</v>
      </c>
      <c r="O15" s="4"/>
      <c r="P15" s="4"/>
    </row>
    <row r="16" spans="1:16" ht="38.25">
      <c r="A16" s="65"/>
      <c r="B16" s="65"/>
      <c r="C16" s="7">
        <v>10000</v>
      </c>
      <c r="D16" s="78"/>
      <c r="E16" s="78"/>
      <c r="F16" s="2">
        <v>2009</v>
      </c>
      <c r="G16" s="7">
        <v>10000</v>
      </c>
      <c r="H16" s="56" t="s">
        <v>45</v>
      </c>
      <c r="I16" s="7"/>
      <c r="J16" s="4"/>
      <c r="K16" s="4"/>
      <c r="L16" s="4"/>
      <c r="M16" s="4"/>
      <c r="N16" s="7">
        <f>+G16-I16</f>
        <v>10000</v>
      </c>
      <c r="O16" s="4"/>
      <c r="P16" s="4"/>
    </row>
    <row r="17" spans="1:16" ht="38.25" customHeight="1">
      <c r="A17" s="66"/>
      <c r="B17" s="66" t="s">
        <v>55</v>
      </c>
      <c r="C17" s="43">
        <v>10000</v>
      </c>
      <c r="D17" s="59" t="s">
        <v>29</v>
      </c>
      <c r="E17" s="59" t="s">
        <v>30</v>
      </c>
      <c r="F17" s="61">
        <v>2010</v>
      </c>
      <c r="G17" s="43">
        <v>2739.4</v>
      </c>
      <c r="H17" s="60" t="s">
        <v>45</v>
      </c>
      <c r="I17" s="44"/>
      <c r="J17" s="44"/>
      <c r="K17" s="44"/>
      <c r="L17" s="44"/>
      <c r="M17" s="44"/>
      <c r="N17" s="7">
        <f>+G17-I17</f>
        <v>2739.4</v>
      </c>
      <c r="O17" s="73" t="s">
        <v>77</v>
      </c>
      <c r="P17" s="74"/>
    </row>
    <row r="18" spans="1:14" ht="14.25" thickBot="1">
      <c r="A18" s="11" t="s">
        <v>24</v>
      </c>
      <c r="C18" s="29"/>
      <c r="G18" s="33">
        <f>SUM(G8:G17)</f>
        <v>79959.4</v>
      </c>
      <c r="I18" s="33">
        <f>SUM(I8:I12,I13:I17)</f>
        <v>13483</v>
      </c>
      <c r="N18" s="33">
        <f>SUM(N8:N12,N13:N17)</f>
        <v>66476.4</v>
      </c>
    </row>
    <row r="19" spans="1:14" ht="14.25" thickTop="1">
      <c r="A19" s="11"/>
      <c r="C19" s="29"/>
      <c r="G19" s="29"/>
      <c r="I19" s="29"/>
      <c r="N19" s="29"/>
    </row>
    <row r="21" spans="6:8" ht="12.75">
      <c r="F21" s="1">
        <v>48.49168732215306</v>
      </c>
      <c r="H21" s="62">
        <f>F21*G18/100</f>
        <v>38773.66223266965</v>
      </c>
    </row>
    <row r="22" spans="6:8" ht="12.75">
      <c r="F22" s="1">
        <v>51.508312677846924</v>
      </c>
      <c r="H22" s="62">
        <f>F22*G18/100</f>
        <v>41185.73776733033</v>
      </c>
    </row>
  </sheetData>
  <sheetProtection/>
  <mergeCells count="23">
    <mergeCell ref="O17:P17"/>
    <mergeCell ref="A8:A17"/>
    <mergeCell ref="B8:B17"/>
    <mergeCell ref="D8:D12"/>
    <mergeCell ref="E8:E12"/>
    <mergeCell ref="D13:D16"/>
    <mergeCell ref="E13:E16"/>
    <mergeCell ref="O4:O6"/>
    <mergeCell ref="P4:P6"/>
    <mergeCell ref="F5:G5"/>
    <mergeCell ref="H5:H6"/>
    <mergeCell ref="I5:I6"/>
    <mergeCell ref="J5:J6"/>
    <mergeCell ref="K5:K6"/>
    <mergeCell ref="L5:L6"/>
    <mergeCell ref="M5:M6"/>
    <mergeCell ref="N5:N6"/>
    <mergeCell ref="A4:A6"/>
    <mergeCell ref="B4:B6"/>
    <mergeCell ref="C4:C6"/>
    <mergeCell ref="D4:D6"/>
    <mergeCell ref="E4:E6"/>
    <mergeCell ref="F4:N4"/>
  </mergeCells>
  <printOptions/>
  <pageMargins left="0.45" right="0.7" top="0.75" bottom="0.75" header="0.3" footer="0.3"/>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7">
      <selection activeCell="I30" sqref="I30"/>
    </sheetView>
  </sheetViews>
  <sheetFormatPr defaultColWidth="9.140625" defaultRowHeight="15"/>
  <cols>
    <col min="1" max="1" width="13.00390625" style="1" customWidth="1"/>
    <col min="2" max="2" width="7.00390625" style="1" customWidth="1"/>
    <col min="3" max="3" width="8.140625" style="1" customWidth="1"/>
    <col min="4" max="4" width="12.7109375" style="1" customWidth="1"/>
    <col min="5" max="5" width="11.421875" style="1" customWidth="1"/>
    <col min="6" max="6" width="12.8515625" style="1" bestFit="1" customWidth="1"/>
    <col min="7" max="7" width="7.7109375" style="1" customWidth="1"/>
    <col min="8" max="8" width="15.140625" style="1" customWidth="1"/>
    <col min="9" max="9" width="6.8515625" style="1" customWidth="1"/>
    <col min="10" max="11" width="19.28125" style="1" customWidth="1"/>
    <col min="12" max="12" width="15.00390625" style="1" customWidth="1"/>
    <col min="13" max="13" width="18.421875" style="1" customWidth="1"/>
    <col min="14" max="14" width="7.7109375" style="1" bestFit="1" customWidth="1"/>
    <col min="15" max="15" width="11.57421875" style="1" customWidth="1"/>
    <col min="16" max="16" width="8.7109375" style="1" customWidth="1"/>
    <col min="17" max="16384" width="9.140625" style="1" customWidth="1"/>
  </cols>
  <sheetData>
    <row r="1" ht="15.75">
      <c r="H1" s="31" t="s">
        <v>26</v>
      </c>
    </row>
    <row r="2" ht="12.75">
      <c r="A2" s="27"/>
    </row>
    <row r="3" spans="1:14" ht="13.5">
      <c r="A3" s="11"/>
      <c r="C3" s="29"/>
      <c r="G3" s="29"/>
      <c r="I3" s="29"/>
      <c r="N3" s="29"/>
    </row>
    <row r="4" ht="13.5">
      <c r="H4" s="28" t="s">
        <v>0</v>
      </c>
    </row>
    <row r="5" spans="1:3" ht="12.75">
      <c r="A5" s="27" t="s">
        <v>56</v>
      </c>
      <c r="C5" s="27" t="s">
        <v>26</v>
      </c>
    </row>
    <row r="7" spans="1:16" ht="34.5" customHeight="1">
      <c r="A7" s="64" t="s">
        <v>18</v>
      </c>
      <c r="B7" s="64" t="s">
        <v>1</v>
      </c>
      <c r="C7" s="64" t="s">
        <v>2</v>
      </c>
      <c r="D7" s="67" t="s">
        <v>13</v>
      </c>
      <c r="E7" s="64" t="s">
        <v>14</v>
      </c>
      <c r="F7" s="70" t="s">
        <v>78</v>
      </c>
      <c r="G7" s="70"/>
      <c r="H7" s="70"/>
      <c r="I7" s="70"/>
      <c r="J7" s="70"/>
      <c r="K7" s="70"/>
      <c r="L7" s="70"/>
      <c r="M7" s="70"/>
      <c r="N7" s="70"/>
      <c r="O7" s="64" t="s">
        <v>11</v>
      </c>
      <c r="P7" s="64" t="s">
        <v>12</v>
      </c>
    </row>
    <row r="8" spans="1:16" ht="34.5" customHeight="1">
      <c r="A8" s="65"/>
      <c r="B8" s="65"/>
      <c r="C8" s="65"/>
      <c r="D8" s="68"/>
      <c r="E8" s="65"/>
      <c r="F8" s="71" t="s">
        <v>3</v>
      </c>
      <c r="G8" s="72"/>
      <c r="H8" s="64" t="s">
        <v>15</v>
      </c>
      <c r="I8" s="64" t="s">
        <v>16</v>
      </c>
      <c r="J8" s="64" t="s">
        <v>6</v>
      </c>
      <c r="K8" s="64" t="s">
        <v>7</v>
      </c>
      <c r="L8" s="64" t="s">
        <v>8</v>
      </c>
      <c r="M8" s="64" t="s">
        <v>9</v>
      </c>
      <c r="N8" s="64" t="s">
        <v>10</v>
      </c>
      <c r="O8" s="65"/>
      <c r="P8" s="65"/>
    </row>
    <row r="9" spans="1:16" ht="34.5" customHeight="1">
      <c r="A9" s="66"/>
      <c r="B9" s="66"/>
      <c r="C9" s="66"/>
      <c r="D9" s="69"/>
      <c r="E9" s="66"/>
      <c r="F9" s="2" t="s">
        <v>4</v>
      </c>
      <c r="G9" s="2" t="s">
        <v>5</v>
      </c>
      <c r="H9" s="66"/>
      <c r="I9" s="66"/>
      <c r="J9" s="66"/>
      <c r="K9" s="66"/>
      <c r="L9" s="66"/>
      <c r="M9" s="66"/>
      <c r="N9" s="66"/>
      <c r="O9" s="66"/>
      <c r="P9" s="66"/>
    </row>
    <row r="10" spans="1:16" ht="12.75">
      <c r="A10" s="2">
        <v>1</v>
      </c>
      <c r="B10" s="2">
        <v>2</v>
      </c>
      <c r="C10" s="2">
        <v>3</v>
      </c>
      <c r="D10" s="2">
        <v>4</v>
      </c>
      <c r="E10" s="2">
        <v>5</v>
      </c>
      <c r="F10" s="2">
        <v>6</v>
      </c>
      <c r="G10" s="2">
        <v>7</v>
      </c>
      <c r="H10" s="2">
        <v>8</v>
      </c>
      <c r="I10" s="2">
        <v>9</v>
      </c>
      <c r="J10" s="2">
        <v>10</v>
      </c>
      <c r="K10" s="2">
        <v>11</v>
      </c>
      <c r="L10" s="2">
        <v>12</v>
      </c>
      <c r="M10" s="2">
        <v>13</v>
      </c>
      <c r="N10" s="2" t="s">
        <v>17</v>
      </c>
      <c r="O10" s="2">
        <v>15</v>
      </c>
      <c r="P10" s="2">
        <v>16</v>
      </c>
    </row>
    <row r="11" spans="1:16" ht="12.75" customHeight="1">
      <c r="A11" s="81" t="s">
        <v>47</v>
      </c>
      <c r="B11" s="81" t="s">
        <v>46</v>
      </c>
      <c r="C11" s="7">
        <v>10000</v>
      </c>
      <c r="D11" s="81" t="s">
        <v>48</v>
      </c>
      <c r="E11" s="81" t="s">
        <v>49</v>
      </c>
      <c r="F11" s="2">
        <v>2005</v>
      </c>
      <c r="G11" s="7">
        <v>6667</v>
      </c>
      <c r="H11" s="4" t="s">
        <v>25</v>
      </c>
      <c r="I11" s="4" t="s">
        <v>25</v>
      </c>
      <c r="J11" s="4" t="s">
        <v>25</v>
      </c>
      <c r="K11" s="4" t="s">
        <v>25</v>
      </c>
      <c r="L11" s="4" t="s">
        <v>25</v>
      </c>
      <c r="M11" s="4" t="s">
        <v>25</v>
      </c>
      <c r="N11" s="7">
        <f>+G11</f>
        <v>6667</v>
      </c>
      <c r="O11" s="4"/>
      <c r="P11" s="4"/>
    </row>
    <row r="12" spans="1:16" ht="12.75" customHeight="1">
      <c r="A12" s="81"/>
      <c r="B12" s="81"/>
      <c r="C12" s="7">
        <v>10000</v>
      </c>
      <c r="D12" s="81"/>
      <c r="E12" s="81"/>
      <c r="F12" s="2">
        <v>2006</v>
      </c>
      <c r="G12" s="5">
        <v>10000</v>
      </c>
      <c r="H12" s="4" t="s">
        <v>25</v>
      </c>
      <c r="I12" s="4" t="s">
        <v>25</v>
      </c>
      <c r="J12" s="4" t="s">
        <v>25</v>
      </c>
      <c r="K12" s="4" t="s">
        <v>25</v>
      </c>
      <c r="L12" s="4" t="s">
        <v>25</v>
      </c>
      <c r="M12" s="4" t="s">
        <v>25</v>
      </c>
      <c r="N12" s="7">
        <f>+G12</f>
        <v>10000</v>
      </c>
      <c r="O12" s="4"/>
      <c r="P12" s="4"/>
    </row>
    <row r="13" spans="1:16" ht="12.75" customHeight="1">
      <c r="A13" s="81"/>
      <c r="B13" s="81"/>
      <c r="C13" s="7">
        <v>10000</v>
      </c>
      <c r="D13" s="81"/>
      <c r="E13" s="81"/>
      <c r="F13" s="2">
        <f>1+F12</f>
        <v>2007</v>
      </c>
      <c r="G13" s="5">
        <v>10000</v>
      </c>
      <c r="H13" s="4" t="s">
        <v>25</v>
      </c>
      <c r="I13" s="4" t="s">
        <v>25</v>
      </c>
      <c r="J13" s="4" t="s">
        <v>25</v>
      </c>
      <c r="K13" s="4" t="s">
        <v>25</v>
      </c>
      <c r="L13" s="4" t="s">
        <v>25</v>
      </c>
      <c r="M13" s="4" t="s">
        <v>25</v>
      </c>
      <c r="N13" s="7">
        <f>+G13</f>
        <v>10000</v>
      </c>
      <c r="O13" s="4"/>
      <c r="P13" s="4"/>
    </row>
    <row r="14" spans="1:16" ht="12.75" customHeight="1">
      <c r="A14" s="81"/>
      <c r="B14" s="81"/>
      <c r="C14" s="7">
        <v>10000</v>
      </c>
      <c r="D14" s="81"/>
      <c r="E14" s="81"/>
      <c r="F14" s="2" t="s">
        <v>83</v>
      </c>
      <c r="G14" s="5">
        <f>10000/365*116</f>
        <v>3178.0821917808216</v>
      </c>
      <c r="H14" s="4" t="s">
        <v>25</v>
      </c>
      <c r="I14" s="4" t="s">
        <v>25</v>
      </c>
      <c r="J14" s="4" t="s">
        <v>25</v>
      </c>
      <c r="K14" s="4" t="s">
        <v>25</v>
      </c>
      <c r="L14" s="4" t="s">
        <v>25</v>
      </c>
      <c r="M14" s="4" t="s">
        <v>25</v>
      </c>
      <c r="N14" s="7">
        <f>+G14</f>
        <v>3178.0821917808216</v>
      </c>
      <c r="O14" s="4"/>
      <c r="P14" s="4"/>
    </row>
    <row r="15" spans="1:14" ht="14.25" thickBot="1">
      <c r="A15" s="11" t="s">
        <v>24</v>
      </c>
      <c r="G15" s="33">
        <f>SUM(G11:G14)</f>
        <v>29845.08219178082</v>
      </c>
      <c r="I15" s="33">
        <f>SUM(I11:I14)</f>
        <v>0</v>
      </c>
      <c r="N15" s="33">
        <f>SUM(N11:N14)</f>
        <v>29845.08219178082</v>
      </c>
    </row>
    <row r="16" ht="13.5" thickTop="1"/>
    <row r="18" spans="1:16" ht="12.75">
      <c r="A18" s="79" t="s">
        <v>50</v>
      </c>
      <c r="B18" s="80"/>
      <c r="C18" s="80"/>
      <c r="D18" s="80"/>
      <c r="E18" s="80"/>
      <c r="F18" s="80"/>
      <c r="G18" s="80"/>
      <c r="H18" s="80"/>
      <c r="I18" s="80"/>
      <c r="J18" s="80"/>
      <c r="K18" s="80"/>
      <c r="L18" s="80"/>
      <c r="M18" s="80"/>
      <c r="N18" s="80"/>
      <c r="O18" s="80"/>
      <c r="P18" s="80"/>
    </row>
    <row r="19" spans="1:16" ht="12.75">
      <c r="A19" s="80"/>
      <c r="B19" s="80"/>
      <c r="C19" s="80"/>
      <c r="D19" s="80"/>
      <c r="E19" s="80"/>
      <c r="F19" s="80"/>
      <c r="G19" s="80"/>
      <c r="H19" s="80"/>
      <c r="I19" s="80"/>
      <c r="J19" s="80"/>
      <c r="K19" s="80"/>
      <c r="L19" s="80"/>
      <c r="M19" s="80"/>
      <c r="N19" s="80"/>
      <c r="O19" s="80"/>
      <c r="P19" s="80"/>
    </row>
    <row r="20" spans="1:16" ht="12.75">
      <c r="A20" s="80"/>
      <c r="B20" s="80"/>
      <c r="C20" s="80"/>
      <c r="D20" s="80"/>
      <c r="E20" s="80"/>
      <c r="F20" s="80"/>
      <c r="G20" s="80"/>
      <c r="H20" s="80"/>
      <c r="I20" s="80"/>
      <c r="J20" s="80"/>
      <c r="K20" s="80"/>
      <c r="L20" s="80"/>
      <c r="M20" s="80"/>
      <c r="N20" s="80"/>
      <c r="O20" s="80"/>
      <c r="P20" s="80"/>
    </row>
    <row r="21" spans="1:16" ht="12.75">
      <c r="A21" s="80"/>
      <c r="B21" s="80"/>
      <c r="C21" s="80"/>
      <c r="D21" s="80"/>
      <c r="E21" s="80"/>
      <c r="F21" s="80"/>
      <c r="G21" s="80"/>
      <c r="H21" s="80"/>
      <c r="I21" s="80"/>
      <c r="J21" s="80"/>
      <c r="K21" s="80"/>
      <c r="L21" s="80"/>
      <c r="M21" s="80"/>
      <c r="N21" s="80"/>
      <c r="O21" s="80"/>
      <c r="P21" s="80"/>
    </row>
    <row r="22" spans="1:16" ht="12.75">
      <c r="A22" s="80"/>
      <c r="B22" s="80"/>
      <c r="C22" s="80"/>
      <c r="D22" s="80"/>
      <c r="E22" s="80"/>
      <c r="F22" s="80"/>
      <c r="G22" s="80"/>
      <c r="H22" s="80"/>
      <c r="I22" s="80"/>
      <c r="J22" s="80"/>
      <c r="K22" s="80"/>
      <c r="L22" s="80"/>
      <c r="M22" s="80"/>
      <c r="N22" s="80"/>
      <c r="O22" s="80"/>
      <c r="P22" s="80"/>
    </row>
    <row r="25" spans="5:8" ht="12.75">
      <c r="E25" s="63" t="s">
        <v>69</v>
      </c>
      <c r="F25" s="1">
        <v>52.461907729846565</v>
      </c>
      <c r="H25" s="62">
        <f>F25*G15/100</f>
        <v>15657.299481348924</v>
      </c>
    </row>
    <row r="26" spans="5:8" ht="12.75">
      <c r="E26" s="63" t="s">
        <v>71</v>
      </c>
      <c r="F26" s="1">
        <v>47.538092270153435</v>
      </c>
      <c r="H26" s="62">
        <f>F26*G15/100</f>
        <v>14187.782710431899</v>
      </c>
    </row>
  </sheetData>
  <sheetProtection/>
  <mergeCells count="21">
    <mergeCell ref="B7:B9"/>
    <mergeCell ref="F7:N7"/>
    <mergeCell ref="B11:B14"/>
    <mergeCell ref="J8:J9"/>
    <mergeCell ref="E11:E14"/>
    <mergeCell ref="A7:A9"/>
    <mergeCell ref="A11:A14"/>
    <mergeCell ref="M8:M9"/>
    <mergeCell ref="D11:D14"/>
    <mergeCell ref="L8:L9"/>
    <mergeCell ref="C7:C9"/>
    <mergeCell ref="N8:N9"/>
    <mergeCell ref="E7:E9"/>
    <mergeCell ref="I8:I9"/>
    <mergeCell ref="K8:K9"/>
    <mergeCell ref="D7:D9"/>
    <mergeCell ref="A18:P22"/>
    <mergeCell ref="O7:O9"/>
    <mergeCell ref="P7:P9"/>
    <mergeCell ref="F8:G8"/>
    <mergeCell ref="H8:H9"/>
  </mergeCells>
  <printOptions/>
  <pageMargins left="0.45" right="0.7" top="0.75" bottom="0.75" header="0.3" footer="0.3"/>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3">
      <selection activeCell="A18" sqref="A18:P26"/>
    </sheetView>
  </sheetViews>
  <sheetFormatPr defaultColWidth="9.140625" defaultRowHeight="15"/>
  <cols>
    <col min="1" max="1" width="13.00390625" style="1" customWidth="1"/>
    <col min="2" max="2" width="7.00390625" style="1" customWidth="1"/>
    <col min="3" max="3" width="8.140625" style="1" customWidth="1"/>
    <col min="4" max="4" width="12.7109375" style="1" customWidth="1"/>
    <col min="5" max="5" width="11.421875" style="1" customWidth="1"/>
    <col min="6" max="6" width="12.8515625" style="1" bestFit="1" customWidth="1"/>
    <col min="7" max="7" width="7.7109375" style="1" customWidth="1"/>
    <col min="8" max="8" width="15.140625" style="1" customWidth="1"/>
    <col min="9" max="9" width="6.8515625" style="1" customWidth="1"/>
    <col min="10" max="11" width="19.28125" style="1" customWidth="1"/>
    <col min="12" max="12" width="15.00390625" style="1" customWidth="1"/>
    <col min="13" max="13" width="18.421875" style="1" customWidth="1"/>
    <col min="14" max="14" width="7.7109375" style="1" bestFit="1" customWidth="1"/>
    <col min="15" max="15" width="11.57421875" style="1" customWidth="1"/>
    <col min="16" max="16" width="8.7109375" style="1" customWidth="1"/>
    <col min="17" max="16384" width="9.140625" style="1" customWidth="1"/>
  </cols>
  <sheetData>
    <row r="1" ht="15.75">
      <c r="H1" s="31" t="s">
        <v>26</v>
      </c>
    </row>
    <row r="2" ht="12.75">
      <c r="A2" s="27"/>
    </row>
    <row r="4" ht="13.5">
      <c r="H4" s="28" t="s">
        <v>0</v>
      </c>
    </row>
    <row r="5" spans="1:3" ht="12.75">
      <c r="A5" s="27" t="s">
        <v>56</v>
      </c>
      <c r="C5" s="27" t="s">
        <v>26</v>
      </c>
    </row>
    <row r="8" spans="1:16" ht="34.5" customHeight="1">
      <c r="A8" s="64" t="s">
        <v>18</v>
      </c>
      <c r="B8" s="64" t="s">
        <v>1</v>
      </c>
      <c r="C8" s="64" t="s">
        <v>2</v>
      </c>
      <c r="D8" s="67" t="s">
        <v>13</v>
      </c>
      <c r="E8" s="64" t="s">
        <v>14</v>
      </c>
      <c r="F8" s="70" t="s">
        <v>78</v>
      </c>
      <c r="G8" s="70"/>
      <c r="H8" s="70"/>
      <c r="I8" s="70"/>
      <c r="J8" s="70"/>
      <c r="K8" s="70"/>
      <c r="L8" s="70"/>
      <c r="M8" s="70"/>
      <c r="N8" s="70"/>
      <c r="O8" s="64" t="s">
        <v>11</v>
      </c>
      <c r="P8" s="64" t="s">
        <v>12</v>
      </c>
    </row>
    <row r="9" spans="1:16" ht="34.5" customHeight="1">
      <c r="A9" s="65"/>
      <c r="B9" s="65"/>
      <c r="C9" s="65"/>
      <c r="D9" s="68"/>
      <c r="E9" s="65"/>
      <c r="F9" s="71" t="s">
        <v>3</v>
      </c>
      <c r="G9" s="72"/>
      <c r="H9" s="64" t="s">
        <v>15</v>
      </c>
      <c r="I9" s="64" t="s">
        <v>16</v>
      </c>
      <c r="J9" s="64" t="s">
        <v>6</v>
      </c>
      <c r="K9" s="64" t="s">
        <v>7</v>
      </c>
      <c r="L9" s="64" t="s">
        <v>8</v>
      </c>
      <c r="M9" s="64" t="s">
        <v>9</v>
      </c>
      <c r="N9" s="64" t="s">
        <v>10</v>
      </c>
      <c r="O9" s="65"/>
      <c r="P9" s="65"/>
    </row>
    <row r="10" spans="1:16" ht="34.5" customHeight="1">
      <c r="A10" s="66"/>
      <c r="B10" s="66"/>
      <c r="C10" s="66"/>
      <c r="D10" s="69"/>
      <c r="E10" s="66"/>
      <c r="F10" s="2" t="s">
        <v>4</v>
      </c>
      <c r="G10" s="2" t="s">
        <v>5</v>
      </c>
      <c r="H10" s="66"/>
      <c r="I10" s="66"/>
      <c r="J10" s="66"/>
      <c r="K10" s="66"/>
      <c r="L10" s="66"/>
      <c r="M10" s="66"/>
      <c r="N10" s="66"/>
      <c r="O10" s="66"/>
      <c r="P10" s="66"/>
    </row>
    <row r="11" spans="1:16" ht="12.75">
      <c r="A11" s="2">
        <v>1</v>
      </c>
      <c r="B11" s="2">
        <v>2</v>
      </c>
      <c r="C11" s="2">
        <v>3</v>
      </c>
      <c r="D11" s="2">
        <v>4</v>
      </c>
      <c r="E11" s="2">
        <v>5</v>
      </c>
      <c r="F11" s="2">
        <v>6</v>
      </c>
      <c r="G11" s="2">
        <v>7</v>
      </c>
      <c r="H11" s="2">
        <v>8</v>
      </c>
      <c r="I11" s="2">
        <v>9</v>
      </c>
      <c r="J11" s="2">
        <v>10</v>
      </c>
      <c r="K11" s="2">
        <v>11</v>
      </c>
      <c r="L11" s="2">
        <v>12</v>
      </c>
      <c r="M11" s="2">
        <v>13</v>
      </c>
      <c r="N11" s="2" t="s">
        <v>17</v>
      </c>
      <c r="O11" s="2">
        <v>15</v>
      </c>
      <c r="P11" s="2">
        <v>16</v>
      </c>
    </row>
    <row r="12" spans="1:16" ht="12.75" customHeight="1">
      <c r="A12" s="81" t="s">
        <v>51</v>
      </c>
      <c r="B12" s="81" t="s">
        <v>46</v>
      </c>
      <c r="C12" s="7">
        <v>10000</v>
      </c>
      <c r="D12" s="81" t="s">
        <v>52</v>
      </c>
      <c r="E12" s="81" t="s">
        <v>53</v>
      </c>
      <c r="F12" s="2">
        <v>2005</v>
      </c>
      <c r="G12" s="7">
        <v>6667</v>
      </c>
      <c r="H12" s="4" t="s">
        <v>25</v>
      </c>
      <c r="I12" s="4" t="s">
        <v>25</v>
      </c>
      <c r="J12" s="4" t="s">
        <v>25</v>
      </c>
      <c r="K12" s="4" t="s">
        <v>25</v>
      </c>
      <c r="L12" s="4" t="s">
        <v>25</v>
      </c>
      <c r="M12" s="4" t="s">
        <v>25</v>
      </c>
      <c r="N12" s="7">
        <f>+G12</f>
        <v>6667</v>
      </c>
      <c r="O12" s="4"/>
      <c r="P12" s="4"/>
    </row>
    <row r="13" spans="1:16" ht="12.75" customHeight="1">
      <c r="A13" s="81"/>
      <c r="B13" s="81"/>
      <c r="C13" s="7">
        <v>10000</v>
      </c>
      <c r="D13" s="81"/>
      <c r="E13" s="81"/>
      <c r="F13" s="2">
        <v>2006</v>
      </c>
      <c r="G13" s="5">
        <v>10000</v>
      </c>
      <c r="H13" s="4" t="s">
        <v>25</v>
      </c>
      <c r="I13" s="4" t="s">
        <v>25</v>
      </c>
      <c r="J13" s="4" t="s">
        <v>25</v>
      </c>
      <c r="K13" s="4" t="s">
        <v>25</v>
      </c>
      <c r="L13" s="4" t="s">
        <v>25</v>
      </c>
      <c r="M13" s="4" t="s">
        <v>25</v>
      </c>
      <c r="N13" s="7">
        <f>+G13</f>
        <v>10000</v>
      </c>
      <c r="O13" s="4"/>
      <c r="P13" s="4"/>
    </row>
    <row r="14" spans="1:16" ht="12.75" customHeight="1">
      <c r="A14" s="81"/>
      <c r="B14" s="81"/>
      <c r="C14" s="7">
        <v>10000</v>
      </c>
      <c r="D14" s="81"/>
      <c r="E14" s="81"/>
      <c r="F14" s="2">
        <f>1+F13</f>
        <v>2007</v>
      </c>
      <c r="G14" s="5">
        <v>10000</v>
      </c>
      <c r="H14" s="4" t="s">
        <v>25</v>
      </c>
      <c r="I14" s="4" t="s">
        <v>25</v>
      </c>
      <c r="J14" s="4" t="s">
        <v>25</v>
      </c>
      <c r="K14" s="4" t="s">
        <v>25</v>
      </c>
      <c r="L14" s="4" t="s">
        <v>25</v>
      </c>
      <c r="M14" s="4" t="s">
        <v>25</v>
      </c>
      <c r="N14" s="7">
        <f>+G14</f>
        <v>10000</v>
      </c>
      <c r="O14" s="4"/>
      <c r="P14" s="4"/>
    </row>
    <row r="15" spans="1:16" ht="12.75" customHeight="1">
      <c r="A15" s="81"/>
      <c r="B15" s="81"/>
      <c r="C15" s="7">
        <v>10000</v>
      </c>
      <c r="D15" s="81"/>
      <c r="E15" s="81"/>
      <c r="F15" s="2">
        <v>2008</v>
      </c>
      <c r="G15" s="5">
        <f>10000/365*116</f>
        <v>3178.0821917808216</v>
      </c>
      <c r="H15" s="4" t="s">
        <v>25</v>
      </c>
      <c r="I15" s="4" t="s">
        <v>25</v>
      </c>
      <c r="J15" s="4" t="s">
        <v>25</v>
      </c>
      <c r="K15" s="4" t="s">
        <v>25</v>
      </c>
      <c r="L15" s="4" t="s">
        <v>25</v>
      </c>
      <c r="M15" s="4" t="s">
        <v>25</v>
      </c>
      <c r="N15" s="7">
        <f>+G15</f>
        <v>3178.0821917808216</v>
      </c>
      <c r="O15" s="4"/>
      <c r="P15" s="4"/>
    </row>
    <row r="16" spans="1:16" ht="12.75" customHeight="1" thickBot="1">
      <c r="A16" s="11" t="s">
        <v>24</v>
      </c>
      <c r="C16" s="40"/>
      <c r="F16" s="41"/>
      <c r="G16" s="33">
        <f>SUM(G12:G15)</f>
        <v>29845.08219178082</v>
      </c>
      <c r="I16" s="12"/>
      <c r="N16" s="33">
        <f>SUM(N12:N15)</f>
        <v>29845.08219178082</v>
      </c>
      <c r="O16" s="42"/>
      <c r="P16" s="42"/>
    </row>
    <row r="17" spans="3:16" ht="12.75" customHeight="1" thickTop="1">
      <c r="C17" s="40"/>
      <c r="F17" s="41"/>
      <c r="G17" s="29"/>
      <c r="I17" s="29"/>
      <c r="N17" s="29"/>
      <c r="O17" s="42"/>
      <c r="P17" s="42"/>
    </row>
    <row r="18" spans="1:16" ht="12.75" customHeight="1">
      <c r="A18" s="79" t="s">
        <v>54</v>
      </c>
      <c r="B18" s="80"/>
      <c r="C18" s="80"/>
      <c r="D18" s="80"/>
      <c r="E18" s="80"/>
      <c r="F18" s="80"/>
      <c r="G18" s="80"/>
      <c r="H18" s="80"/>
      <c r="I18" s="80"/>
      <c r="J18" s="80"/>
      <c r="K18" s="80"/>
      <c r="L18" s="80"/>
      <c r="M18" s="80"/>
      <c r="N18" s="80"/>
      <c r="O18" s="80"/>
      <c r="P18" s="80"/>
    </row>
    <row r="19" spans="1:16" ht="12.75">
      <c r="A19" s="80"/>
      <c r="B19" s="80"/>
      <c r="C19" s="80"/>
      <c r="D19" s="80"/>
      <c r="E19" s="80"/>
      <c r="F19" s="80"/>
      <c r="G19" s="80"/>
      <c r="H19" s="80"/>
      <c r="I19" s="80"/>
      <c r="J19" s="80"/>
      <c r="K19" s="80"/>
      <c r="L19" s="80"/>
      <c r="M19" s="80"/>
      <c r="N19" s="80"/>
      <c r="O19" s="80"/>
      <c r="P19" s="80"/>
    </row>
    <row r="20" spans="1:16" ht="12.75">
      <c r="A20" s="80"/>
      <c r="B20" s="80"/>
      <c r="C20" s="80"/>
      <c r="D20" s="80"/>
      <c r="E20" s="80"/>
      <c r="F20" s="80"/>
      <c r="G20" s="80"/>
      <c r="H20" s="80"/>
      <c r="I20" s="80"/>
      <c r="J20" s="80"/>
      <c r="K20" s="80"/>
      <c r="L20" s="80"/>
      <c r="M20" s="80"/>
      <c r="N20" s="80"/>
      <c r="O20" s="80"/>
      <c r="P20" s="80"/>
    </row>
    <row r="21" spans="1:16" ht="12.75">
      <c r="A21" s="80"/>
      <c r="B21" s="80"/>
      <c r="C21" s="80"/>
      <c r="D21" s="80"/>
      <c r="E21" s="80"/>
      <c r="F21" s="80"/>
      <c r="G21" s="80"/>
      <c r="H21" s="80"/>
      <c r="I21" s="80"/>
      <c r="J21" s="80"/>
      <c r="K21" s="80"/>
      <c r="L21" s="80"/>
      <c r="M21" s="80"/>
      <c r="N21" s="80"/>
      <c r="O21" s="80"/>
      <c r="P21" s="80"/>
    </row>
    <row r="22" spans="1:16" ht="12.75">
      <c r="A22" s="80"/>
      <c r="B22" s="80"/>
      <c r="C22" s="80"/>
      <c r="D22" s="80"/>
      <c r="E22" s="80"/>
      <c r="F22" s="80"/>
      <c r="G22" s="80"/>
      <c r="H22" s="80"/>
      <c r="I22" s="80"/>
      <c r="J22" s="80"/>
      <c r="K22" s="80"/>
      <c r="L22" s="80"/>
      <c r="M22" s="80"/>
      <c r="N22" s="80"/>
      <c r="O22" s="80"/>
      <c r="P22" s="80"/>
    </row>
    <row r="23" spans="1:16" ht="12.75">
      <c r="A23" s="80"/>
      <c r="B23" s="80"/>
      <c r="C23" s="80"/>
      <c r="D23" s="80"/>
      <c r="E23" s="80"/>
      <c r="F23" s="80"/>
      <c r="G23" s="80"/>
      <c r="H23" s="80"/>
      <c r="I23" s="80"/>
      <c r="J23" s="80"/>
      <c r="K23" s="80"/>
      <c r="L23" s="80"/>
      <c r="M23" s="80"/>
      <c r="N23" s="80"/>
      <c r="O23" s="80"/>
      <c r="P23" s="80"/>
    </row>
    <row r="24" spans="1:16" ht="12.75">
      <c r="A24" s="80"/>
      <c r="B24" s="80"/>
      <c r="C24" s="80"/>
      <c r="D24" s="80"/>
      <c r="E24" s="80"/>
      <c r="F24" s="80"/>
      <c r="G24" s="80"/>
      <c r="H24" s="80"/>
      <c r="I24" s="80"/>
      <c r="J24" s="80"/>
      <c r="K24" s="80"/>
      <c r="L24" s="80"/>
      <c r="M24" s="80"/>
      <c r="N24" s="80"/>
      <c r="O24" s="80"/>
      <c r="P24" s="80"/>
    </row>
    <row r="25" spans="1:16" ht="12.75">
      <c r="A25" s="80"/>
      <c r="B25" s="80"/>
      <c r="C25" s="80"/>
      <c r="D25" s="80"/>
      <c r="E25" s="80"/>
      <c r="F25" s="80"/>
      <c r="G25" s="80"/>
      <c r="H25" s="80"/>
      <c r="I25" s="80"/>
      <c r="J25" s="80"/>
      <c r="K25" s="80"/>
      <c r="L25" s="80"/>
      <c r="M25" s="80"/>
      <c r="N25" s="80"/>
      <c r="O25" s="80"/>
      <c r="P25" s="80"/>
    </row>
    <row r="26" spans="1:16" ht="12.75">
      <c r="A26" s="80"/>
      <c r="B26" s="80"/>
      <c r="C26" s="80"/>
      <c r="D26" s="80"/>
      <c r="E26" s="80"/>
      <c r="F26" s="80"/>
      <c r="G26" s="80"/>
      <c r="H26" s="80"/>
      <c r="I26" s="80"/>
      <c r="J26" s="80"/>
      <c r="K26" s="80"/>
      <c r="L26" s="80"/>
      <c r="M26" s="80"/>
      <c r="N26" s="80"/>
      <c r="O26" s="80"/>
      <c r="P26" s="80"/>
    </row>
    <row r="27" spans="7:10" ht="12.75">
      <c r="G27" s="30"/>
      <c r="I27" s="30"/>
      <c r="J27" s="30"/>
    </row>
  </sheetData>
  <sheetProtection/>
  <mergeCells count="21">
    <mergeCell ref="O8:O10"/>
    <mergeCell ref="P8:P10"/>
    <mergeCell ref="N9:N10"/>
    <mergeCell ref="L9:L10"/>
    <mergeCell ref="A18:P26"/>
    <mergeCell ref="A8:A10"/>
    <mergeCell ref="B8:B10"/>
    <mergeCell ref="C8:C10"/>
    <mergeCell ref="D8:D10"/>
    <mergeCell ref="M9:M10"/>
    <mergeCell ref="F8:N8"/>
    <mergeCell ref="B12:B15"/>
    <mergeCell ref="E12:E15"/>
    <mergeCell ref="A12:A15"/>
    <mergeCell ref="K9:K10"/>
    <mergeCell ref="D12:D15"/>
    <mergeCell ref="E8:E10"/>
    <mergeCell ref="F9:G9"/>
    <mergeCell ref="H9:H10"/>
    <mergeCell ref="I9:I10"/>
    <mergeCell ref="J9:J10"/>
  </mergeCells>
  <printOptions/>
  <pageMargins left="0.45" right="0.7" top="0.75" bottom="0.75" header="0.3" footer="0.3"/>
  <pageSetup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tabSelected="1" zoomScalePageLayoutView="0" workbookViewId="0" topLeftCell="A1">
      <selection activeCell="A4" sqref="A4:A5"/>
    </sheetView>
  </sheetViews>
  <sheetFormatPr defaultColWidth="9.140625" defaultRowHeight="15"/>
  <cols>
    <col min="1" max="1" width="15.8515625" style="0" customWidth="1"/>
    <col min="2" max="2" width="15.421875" style="0" customWidth="1"/>
    <col min="3" max="3" width="20.57421875" style="0" customWidth="1"/>
    <col min="4" max="4" width="12.00390625" style="0" customWidth="1"/>
    <col min="5" max="5" width="10.140625" style="0" customWidth="1"/>
    <col min="6" max="6" width="11.7109375" style="0" customWidth="1"/>
    <col min="7" max="7" width="16.421875" style="0" customWidth="1"/>
    <col min="8" max="8" width="17.8515625" style="0" customWidth="1"/>
    <col min="9" max="9" width="18.140625" style="0" customWidth="1"/>
    <col min="10" max="10" width="17.28125" style="0" customWidth="1"/>
    <col min="11" max="11" width="15.140625" style="0" customWidth="1"/>
  </cols>
  <sheetData>
    <row r="1" spans="1:11" ht="15.75">
      <c r="A1" s="32" t="s">
        <v>60</v>
      </c>
      <c r="K1" t="s">
        <v>76</v>
      </c>
    </row>
    <row r="3" ht="15.75" thickBot="1">
      <c r="A3" s="51" t="s">
        <v>84</v>
      </c>
    </row>
    <row r="4" spans="1:11" ht="32.25" customHeight="1">
      <c r="A4" s="98" t="s">
        <v>59</v>
      </c>
      <c r="B4" s="100" t="s">
        <v>61</v>
      </c>
      <c r="C4" s="100" t="s">
        <v>62</v>
      </c>
      <c r="D4" s="100" t="s">
        <v>79</v>
      </c>
      <c r="E4" s="100" t="s">
        <v>80</v>
      </c>
      <c r="F4" s="94" t="s">
        <v>63</v>
      </c>
      <c r="G4" s="94"/>
      <c r="H4" s="90" t="s">
        <v>75</v>
      </c>
      <c r="I4" s="92" t="s">
        <v>64</v>
      </c>
      <c r="J4" s="94" t="s">
        <v>65</v>
      </c>
      <c r="K4" s="96" t="s">
        <v>66</v>
      </c>
    </row>
    <row r="5" spans="1:11" ht="15">
      <c r="A5" s="99"/>
      <c r="B5" s="101"/>
      <c r="C5" s="101"/>
      <c r="D5" s="101"/>
      <c r="E5" s="101"/>
      <c r="F5" s="35" t="s">
        <v>67</v>
      </c>
      <c r="G5" s="35" t="s">
        <v>68</v>
      </c>
      <c r="H5" s="91"/>
      <c r="I5" s="93"/>
      <c r="J5" s="95"/>
      <c r="K5" s="97"/>
    </row>
    <row r="6" spans="1:11" ht="15">
      <c r="A6" s="89">
        <v>1</v>
      </c>
      <c r="B6" s="84" t="s">
        <v>58</v>
      </c>
      <c r="C6" s="36" t="s">
        <v>73</v>
      </c>
      <c r="D6" s="82" t="s">
        <v>81</v>
      </c>
      <c r="E6" s="82" t="s">
        <v>82</v>
      </c>
      <c r="F6" s="36">
        <v>2459.88</v>
      </c>
      <c r="G6" s="36">
        <v>100</v>
      </c>
      <c r="H6" s="37">
        <v>29845</v>
      </c>
      <c r="I6" s="37">
        <v>0</v>
      </c>
      <c r="J6" s="37">
        <v>0</v>
      </c>
      <c r="K6" s="45">
        <f>H6-I6-J6</f>
        <v>29845</v>
      </c>
    </row>
    <row r="7" spans="1:11" ht="15">
      <c r="A7" s="89"/>
      <c r="B7" s="85"/>
      <c r="C7" s="38" t="s">
        <v>74</v>
      </c>
      <c r="D7" s="82"/>
      <c r="E7" s="82"/>
      <c r="F7" s="36"/>
      <c r="G7" s="36"/>
      <c r="H7" s="39">
        <f>SUM(H6)</f>
        <v>29845</v>
      </c>
      <c r="I7" s="39">
        <f>SUM(I6)</f>
        <v>0</v>
      </c>
      <c r="J7" s="39">
        <f>SUM(J6)</f>
        <v>0</v>
      </c>
      <c r="K7" s="46">
        <f>SUM(K6)</f>
        <v>29845</v>
      </c>
    </row>
    <row r="8" spans="1:11" ht="15">
      <c r="A8" s="89">
        <v>2</v>
      </c>
      <c r="B8" s="86" t="s">
        <v>57</v>
      </c>
      <c r="C8" s="36" t="s">
        <v>69</v>
      </c>
      <c r="D8" s="82">
        <v>37357</v>
      </c>
      <c r="E8" s="83">
        <v>40455</v>
      </c>
      <c r="F8" s="36">
        <v>1136.65</v>
      </c>
      <c r="G8" s="36">
        <v>48.49168732215306</v>
      </c>
      <c r="H8" s="37">
        <v>38773.66223266965</v>
      </c>
      <c r="I8" s="37">
        <v>4374</v>
      </c>
      <c r="J8" s="37">
        <v>0</v>
      </c>
      <c r="K8" s="45">
        <f>H8-I8-J8</f>
        <v>34399.66223266965</v>
      </c>
    </row>
    <row r="9" spans="1:11" ht="15">
      <c r="A9" s="89"/>
      <c r="B9" s="87"/>
      <c r="C9" s="36" t="s">
        <v>70</v>
      </c>
      <c r="D9" s="82"/>
      <c r="E9" s="83"/>
      <c r="F9" s="36">
        <v>1207.36</v>
      </c>
      <c r="G9" s="36">
        <v>51.508312677846924</v>
      </c>
      <c r="H9" s="37">
        <v>41185.73776733033</v>
      </c>
      <c r="I9" s="37">
        <v>9139</v>
      </c>
      <c r="J9" s="37">
        <v>0</v>
      </c>
      <c r="K9" s="45">
        <f>H9-I9-J9</f>
        <v>32046.737767330327</v>
      </c>
    </row>
    <row r="10" spans="1:11" ht="15">
      <c r="A10" s="89"/>
      <c r="B10" s="88"/>
      <c r="C10" s="38" t="s">
        <v>74</v>
      </c>
      <c r="D10" s="82"/>
      <c r="E10" s="83"/>
      <c r="F10" s="36"/>
      <c r="G10" s="36"/>
      <c r="H10" s="39">
        <f>SUM(H8:H9)</f>
        <v>79959.39999999998</v>
      </c>
      <c r="I10" s="39">
        <f>SUM(I8:I9)</f>
        <v>13513</v>
      </c>
      <c r="J10" s="39">
        <f>SUM(J8:J9)</f>
        <v>0</v>
      </c>
      <c r="K10" s="46">
        <f>SUM(K8:K9)</f>
        <v>66446.39999999998</v>
      </c>
    </row>
    <row r="11" spans="1:11" ht="15">
      <c r="A11" s="89">
        <v>3</v>
      </c>
      <c r="B11" s="86" t="s">
        <v>72</v>
      </c>
      <c r="C11" s="36" t="s">
        <v>69</v>
      </c>
      <c r="D11" s="82" t="s">
        <v>81</v>
      </c>
      <c r="E11" s="82" t="s">
        <v>82</v>
      </c>
      <c r="F11" s="36">
        <v>1186.83</v>
      </c>
      <c r="G11" s="36">
        <v>52.461907729846565</v>
      </c>
      <c r="H11" s="37">
        <v>15657.299481348924</v>
      </c>
      <c r="I11" s="37">
        <v>0</v>
      </c>
      <c r="J11" s="37">
        <v>0</v>
      </c>
      <c r="K11" s="45">
        <f>H11-I11-J11</f>
        <v>15657.299481348924</v>
      </c>
    </row>
    <row r="12" spans="1:11" ht="15">
      <c r="A12" s="89"/>
      <c r="B12" s="87"/>
      <c r="C12" s="36" t="s">
        <v>71</v>
      </c>
      <c r="D12" s="82"/>
      <c r="E12" s="82"/>
      <c r="F12" s="36">
        <v>1075.44</v>
      </c>
      <c r="G12" s="36">
        <v>47.538092270153435</v>
      </c>
      <c r="H12" s="37">
        <v>14187.782710431899</v>
      </c>
      <c r="I12" s="37">
        <v>0</v>
      </c>
      <c r="J12" s="37">
        <v>0</v>
      </c>
      <c r="K12" s="45">
        <f>H12-I12-J12</f>
        <v>14187.782710431899</v>
      </c>
    </row>
    <row r="13" spans="1:11" ht="15">
      <c r="A13" s="89"/>
      <c r="B13" s="88"/>
      <c r="C13" s="38" t="s">
        <v>74</v>
      </c>
      <c r="D13" s="82"/>
      <c r="E13" s="82"/>
      <c r="F13" s="36"/>
      <c r="G13" s="36"/>
      <c r="H13" s="39">
        <f>SUM(H11:H12)</f>
        <v>29845.08219178082</v>
      </c>
      <c r="I13" s="39">
        <f>SUM(I11:I12)</f>
        <v>0</v>
      </c>
      <c r="J13" s="39">
        <f>SUM(J11:J12)</f>
        <v>0</v>
      </c>
      <c r="K13" s="46">
        <f>SUM(K11:K12)</f>
        <v>29845.08219178082</v>
      </c>
    </row>
    <row r="14" spans="1:11" ht="15.75" thickBot="1">
      <c r="A14" s="47"/>
      <c r="B14" s="48"/>
      <c r="C14" s="49" t="s">
        <v>24</v>
      </c>
      <c r="D14" s="54"/>
      <c r="E14" s="54"/>
      <c r="F14" s="50"/>
      <c r="G14" s="50"/>
      <c r="H14" s="52">
        <f>H13+H10+H7</f>
        <v>139649.48219178081</v>
      </c>
      <c r="I14" s="52">
        <f>I13+I10+I7</f>
        <v>13513</v>
      </c>
      <c r="J14" s="52">
        <f>J13+J10+J7</f>
        <v>0</v>
      </c>
      <c r="K14" s="53">
        <f>K13+K10+K7</f>
        <v>126136.4821917808</v>
      </c>
    </row>
    <row r="15" spans="1:11" ht="15">
      <c r="A15" s="34"/>
      <c r="B15" s="34"/>
      <c r="C15" s="34"/>
      <c r="D15" s="34"/>
      <c r="E15" s="34"/>
      <c r="F15" s="34"/>
      <c r="G15" s="34"/>
      <c r="H15" s="34"/>
      <c r="I15" s="34"/>
      <c r="J15" s="34"/>
      <c r="K15" s="34"/>
    </row>
    <row r="16" spans="1:11" ht="15">
      <c r="A16" s="34"/>
      <c r="B16" s="34"/>
      <c r="C16" s="34"/>
      <c r="D16" s="34"/>
      <c r="E16" s="34"/>
      <c r="F16" s="34"/>
      <c r="G16" s="34"/>
      <c r="H16" s="34"/>
      <c r="I16" s="34"/>
      <c r="J16" s="34"/>
      <c r="K16" s="34"/>
    </row>
    <row r="17" spans="1:11" ht="15">
      <c r="A17" s="34"/>
      <c r="B17" s="34"/>
      <c r="C17" s="34"/>
      <c r="D17" s="34"/>
      <c r="E17" s="34"/>
      <c r="F17" s="34"/>
      <c r="G17" s="34"/>
      <c r="H17" s="34"/>
      <c r="I17" s="34"/>
      <c r="J17" s="34"/>
      <c r="K17" s="34"/>
    </row>
    <row r="18" spans="1:11" ht="15">
      <c r="A18" s="34"/>
      <c r="B18" s="34"/>
      <c r="C18" s="34"/>
      <c r="D18" s="34"/>
      <c r="E18" s="34"/>
      <c r="F18" s="34"/>
      <c r="G18" s="34"/>
      <c r="H18" s="34"/>
      <c r="I18" s="34"/>
      <c r="J18" s="34"/>
      <c r="K18" s="34"/>
    </row>
    <row r="19" spans="1:11" ht="15">
      <c r="A19" s="34"/>
      <c r="B19" s="34"/>
      <c r="C19" s="34"/>
      <c r="D19" s="34"/>
      <c r="E19" s="34"/>
      <c r="F19" s="34"/>
      <c r="G19" s="34"/>
      <c r="H19" s="34"/>
      <c r="I19" s="34"/>
      <c r="J19" s="34"/>
      <c r="K19" s="34"/>
    </row>
    <row r="20" spans="1:11" ht="15">
      <c r="A20" s="34"/>
      <c r="B20" s="34"/>
      <c r="C20" s="34"/>
      <c r="D20" s="34"/>
      <c r="E20" s="34"/>
      <c r="F20" s="34"/>
      <c r="G20" s="34"/>
      <c r="H20" s="34"/>
      <c r="I20" s="34"/>
      <c r="J20" s="34"/>
      <c r="K20" s="34"/>
    </row>
    <row r="21" spans="1:11" ht="15">
      <c r="A21" s="34"/>
      <c r="B21" s="34"/>
      <c r="C21" s="34"/>
      <c r="D21" s="34"/>
      <c r="E21" s="34"/>
      <c r="F21" s="34"/>
      <c r="G21" s="34"/>
      <c r="H21" s="34"/>
      <c r="I21" s="34"/>
      <c r="J21" s="34"/>
      <c r="K21" s="34"/>
    </row>
    <row r="22" spans="1:11" ht="15">
      <c r="A22" s="34"/>
      <c r="B22" s="34"/>
      <c r="C22" s="34"/>
      <c r="D22" s="34"/>
      <c r="E22" s="34"/>
      <c r="F22" s="34"/>
      <c r="G22" s="34"/>
      <c r="H22" s="34"/>
      <c r="I22" s="34"/>
      <c r="J22" s="34"/>
      <c r="K22" s="34"/>
    </row>
    <row r="23" spans="1:11" ht="15">
      <c r="A23" s="34"/>
      <c r="B23" s="34"/>
      <c r="C23" s="34"/>
      <c r="D23" s="34"/>
      <c r="E23" s="34"/>
      <c r="F23" s="34"/>
      <c r="G23" s="34"/>
      <c r="H23" s="34"/>
      <c r="I23" s="34"/>
      <c r="J23" s="34"/>
      <c r="K23" s="34"/>
    </row>
    <row r="24" spans="1:11" ht="15">
      <c r="A24" s="34"/>
      <c r="B24" s="34"/>
      <c r="C24" s="34"/>
      <c r="D24" s="34"/>
      <c r="E24" s="34"/>
      <c r="F24" s="34"/>
      <c r="G24" s="34"/>
      <c r="H24" s="34"/>
      <c r="I24" s="34"/>
      <c r="J24" s="34"/>
      <c r="K24" s="34"/>
    </row>
    <row r="25" spans="1:11" ht="15">
      <c r="A25" s="34"/>
      <c r="B25" s="34"/>
      <c r="C25" s="34"/>
      <c r="D25" s="34"/>
      <c r="E25" s="34"/>
      <c r="F25" s="34"/>
      <c r="G25" s="34"/>
      <c r="H25" s="34"/>
      <c r="I25" s="34"/>
      <c r="J25" s="34"/>
      <c r="K25" s="34"/>
    </row>
    <row r="26" spans="1:11" ht="15">
      <c r="A26" s="34"/>
      <c r="B26" s="34"/>
      <c r="C26" s="34"/>
      <c r="D26" s="34"/>
      <c r="E26" s="34"/>
      <c r="F26" s="34"/>
      <c r="G26" s="34"/>
      <c r="H26" s="34"/>
      <c r="I26" s="34"/>
      <c r="J26" s="34"/>
      <c r="K26" s="34"/>
    </row>
    <row r="27" spans="1:11" ht="15">
      <c r="A27" s="34"/>
      <c r="B27" s="34"/>
      <c r="C27" s="34"/>
      <c r="D27" s="34"/>
      <c r="E27" s="34"/>
      <c r="F27" s="34"/>
      <c r="G27" s="34"/>
      <c r="H27" s="34"/>
      <c r="I27" s="34"/>
      <c r="J27" s="34"/>
      <c r="K27" s="34"/>
    </row>
    <row r="28" spans="1:11" ht="15">
      <c r="A28" s="34"/>
      <c r="B28" s="34"/>
      <c r="C28" s="34"/>
      <c r="D28" s="34"/>
      <c r="E28" s="34"/>
      <c r="F28" s="34"/>
      <c r="G28" s="34"/>
      <c r="H28" s="34"/>
      <c r="I28" s="34"/>
      <c r="J28" s="34"/>
      <c r="K28" s="34"/>
    </row>
    <row r="29" spans="1:11" ht="15">
      <c r="A29" s="34"/>
      <c r="B29" s="34"/>
      <c r="C29" s="34"/>
      <c r="D29" s="34"/>
      <c r="E29" s="34"/>
      <c r="F29" s="34"/>
      <c r="G29" s="34"/>
      <c r="H29" s="34"/>
      <c r="I29" s="34"/>
      <c r="J29" s="34"/>
      <c r="K29" s="34"/>
    </row>
  </sheetData>
  <sheetProtection/>
  <mergeCells count="22">
    <mergeCell ref="H4:H5"/>
    <mergeCell ref="I4:I5"/>
    <mergeCell ref="J4:J5"/>
    <mergeCell ref="K4:K5"/>
    <mergeCell ref="A4:A5"/>
    <mergeCell ref="B4:B5"/>
    <mergeCell ref="C4:C5"/>
    <mergeCell ref="F4:G4"/>
    <mergeCell ref="D4:D5"/>
    <mergeCell ref="E4:E5"/>
    <mergeCell ref="B6:B7"/>
    <mergeCell ref="B11:B13"/>
    <mergeCell ref="B8:B10"/>
    <mergeCell ref="A6:A7"/>
    <mergeCell ref="A8:A10"/>
    <mergeCell ref="A11:A13"/>
    <mergeCell ref="D6:D7"/>
    <mergeCell ref="E6:E7"/>
    <mergeCell ref="D8:D10"/>
    <mergeCell ref="E8:E10"/>
    <mergeCell ref="D11:D13"/>
    <mergeCell ref="E11:E13"/>
  </mergeCells>
  <printOptions/>
  <pageMargins left="0.45"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Paige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Paige</dc:creator>
  <cp:keywords/>
  <dc:description/>
  <cp:lastModifiedBy>Khurram</cp:lastModifiedBy>
  <cp:lastPrinted>2018-10-18T11:16:35Z</cp:lastPrinted>
  <dcterms:created xsi:type="dcterms:W3CDTF">2013-09-16T12:06:50Z</dcterms:created>
  <dcterms:modified xsi:type="dcterms:W3CDTF">2019-09-19T07:01:59Z</dcterms:modified>
  <cp:category/>
  <cp:version/>
  <cp:contentType/>
  <cp:contentStatus/>
</cp:coreProperties>
</file>